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130"/>
  <workbookPr showObjects="placeholders" defaultThemeVersion="124226"/>
  <mc:AlternateContent xmlns:mc="http://schemas.openxmlformats.org/markup-compatibility/2006">
    <mc:Choice Requires="x15">
      <x15ac:absPath xmlns:x15ac="http://schemas.microsoft.com/office/spreadsheetml/2010/11/ac" url="C:\Users\Jean-Pierre\AppData\Local\Microsoft\Windows\INetCache\Content.Outlook\TTLMUJSR\"/>
    </mc:Choice>
  </mc:AlternateContent>
  <xr:revisionPtr revIDLastSave="0" documentId="13_ncr:1_{120B5EB4-F7EC-4718-AA68-D2C54705293A}" xr6:coauthVersionLast="45" xr6:coauthVersionMax="45" xr10:uidLastSave="{00000000-0000-0000-0000-000000000000}"/>
  <bookViews>
    <workbookView xWindow="-120" yWindow="-120" windowWidth="29040" windowHeight="15840" tabRatio="676" xr2:uid="{00000000-000D-0000-FFFF-FFFF00000000}"/>
  </bookViews>
  <sheets>
    <sheet name="Menu" sheetId="50625" r:id="rId1"/>
    <sheet name="Vorspann" sheetId="50616" r:id="rId2"/>
    <sheet name="Vorspeise" sheetId="50619" r:id="rId3"/>
    <sheet name="Hauptgang" sheetId="50620" r:id="rId4"/>
    <sheet name="Beilage1" sheetId="50626" r:id="rId5"/>
    <sheet name="Beilage2" sheetId="50628" r:id="rId6"/>
    <sheet name="Dessert" sheetId="50621" r:id="rId7"/>
    <sheet name="Pim's Nr. 1"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8">Einkaufsliste!$A$1:$E$132</definedName>
    <definedName name="_xlnm.Print_Area" localSheetId="3">Hauptgang!$A$1:$F$32</definedName>
    <definedName name="_xlnm.Print_Area" localSheetId="0">Menu!$A$1:$C$19</definedName>
    <definedName name="_xlnm.Print_Area" localSheetId="7">'Pim''s Nr. 1'!$A$1:$F$32</definedName>
    <definedName name="_xlnm.Print_Area" localSheetId="1">Vorspann!$A$1:$F$32</definedName>
    <definedName name="_xlnm.Print_Area" localSheetId="2">Vorspeise!$A$1:$F$36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8" i="50621" l="1"/>
  <c r="A9" i="50621"/>
  <c r="A4" i="50621"/>
  <c r="A5" i="50621"/>
  <c r="A5" i="50626"/>
  <c r="A6" i="50626"/>
  <c r="A7" i="50626"/>
  <c r="A8" i="50626"/>
  <c r="A9" i="50626"/>
  <c r="A17" i="50620"/>
  <c r="A18" i="50620"/>
  <c r="A19" i="50620"/>
  <c r="A23" i="50619"/>
  <c r="A24" i="50619"/>
  <c r="A18" i="50619"/>
  <c r="A12" i="50619"/>
  <c r="A13" i="50619"/>
  <c r="A14" i="50619"/>
  <c r="A15" i="50619"/>
  <c r="A11" i="50619"/>
  <c r="A6" i="50619"/>
  <c r="A7" i="50619"/>
  <c r="A8" i="50619"/>
  <c r="A37" i="50622" l="1"/>
  <c r="C33" i="50622" l="1"/>
  <c r="C102" i="50622"/>
  <c r="B101" i="50622"/>
  <c r="C101" i="50622"/>
  <c r="D101" i="50622"/>
  <c r="B102" i="50622"/>
  <c r="D102" i="50622"/>
  <c r="B103" i="50622"/>
  <c r="C103" i="50622"/>
  <c r="D103" i="50622"/>
  <c r="B104" i="50622"/>
  <c r="C104" i="50622"/>
  <c r="D104" i="50622"/>
  <c r="B105" i="50622"/>
  <c r="C105" i="50622"/>
  <c r="D105" i="50622"/>
  <c r="B106" i="50622"/>
  <c r="C106" i="50622"/>
  <c r="D106" i="50622"/>
  <c r="B107" i="50622"/>
  <c r="C107" i="50622"/>
  <c r="D107" i="50622"/>
  <c r="B108" i="50622"/>
  <c r="C108" i="50622"/>
  <c r="D108" i="50622"/>
  <c r="B109" i="50622"/>
  <c r="C109" i="50622"/>
  <c r="D109" i="50622"/>
  <c r="B110" i="50622"/>
  <c r="C110" i="50622"/>
  <c r="D110" i="50622"/>
  <c r="B83" i="50622"/>
  <c r="C83" i="50622"/>
  <c r="D83" i="50622"/>
  <c r="B84" i="50622"/>
  <c r="C84" i="50622"/>
  <c r="D84" i="50622"/>
  <c r="B85" i="50622"/>
  <c r="C85" i="50622"/>
  <c r="D85" i="50622"/>
  <c r="B86" i="50622"/>
  <c r="C86" i="50622"/>
  <c r="D86" i="50622"/>
  <c r="B87" i="50622"/>
  <c r="C87" i="50622"/>
  <c r="D87" i="50622"/>
  <c r="B88" i="50622"/>
  <c r="C88" i="50622"/>
  <c r="D88" i="50622"/>
  <c r="B89" i="50622"/>
  <c r="C89" i="50622"/>
  <c r="D89" i="50622"/>
  <c r="B90" i="50622"/>
  <c r="C90" i="50622"/>
  <c r="D90" i="50622"/>
  <c r="B91" i="50622"/>
  <c r="C91" i="50622"/>
  <c r="D91" i="50622"/>
  <c r="B81" i="50622"/>
  <c r="C81" i="50622"/>
  <c r="D81" i="50622"/>
  <c r="A111" i="50622"/>
  <c r="B111" i="50622"/>
  <c r="C111" i="50622"/>
  <c r="A112" i="50622"/>
  <c r="B112" i="50622"/>
  <c r="C112" i="50622"/>
  <c r="A113" i="50622"/>
  <c r="B113" i="50622"/>
  <c r="C113" i="50622"/>
  <c r="A126" i="50622"/>
  <c r="B126" i="50622"/>
  <c r="C126" i="50622"/>
  <c r="A127" i="50622"/>
  <c r="B127" i="50622"/>
  <c r="C127" i="50622"/>
  <c r="A128" i="50622"/>
  <c r="B128" i="50622"/>
  <c r="C128" i="50622"/>
  <c r="A129" i="50622"/>
  <c r="B129" i="50622"/>
  <c r="C129" i="50622"/>
  <c r="A130" i="50622"/>
  <c r="B130" i="50622"/>
  <c r="C130" i="50622"/>
  <c r="A131" i="50622"/>
  <c r="B131" i="50622"/>
  <c r="C131" i="50622"/>
  <c r="C12" i="50622" l="1"/>
  <c r="C13" i="50622"/>
  <c r="C14" i="50622"/>
  <c r="C15" i="50622"/>
  <c r="C16" i="50622"/>
  <c r="A2" i="50629"/>
  <c r="A93" i="50622" s="1"/>
  <c r="D36" i="50622" l="1"/>
  <c r="B19" i="50622"/>
  <c r="B20" i="50622"/>
  <c r="B21" i="50622"/>
  <c r="B22" i="50622"/>
  <c r="B23" i="50622"/>
  <c r="B24" i="50622"/>
  <c r="C19" i="50622"/>
  <c r="C20" i="50622"/>
  <c r="C21" i="50622"/>
  <c r="C22" i="50622"/>
  <c r="C23" i="50622"/>
  <c r="C24" i="50622"/>
  <c r="A10" i="50622"/>
  <c r="A17" i="50622"/>
  <c r="A2" i="50628" l="1"/>
  <c r="J20" i="50619"/>
  <c r="J21" i="50619"/>
  <c r="J22" i="50619"/>
  <c r="J23" i="50619"/>
  <c r="J10" i="50619"/>
  <c r="D76" i="50622" l="1"/>
  <c r="D79" i="50622"/>
  <c r="D82" i="50622"/>
  <c r="D75" i="50622"/>
  <c r="D58" i="50622"/>
  <c r="D59" i="50622"/>
  <c r="D60" i="50622"/>
  <c r="D61" i="50622"/>
  <c r="D63" i="50622"/>
  <c r="D64" i="50622"/>
  <c r="D65" i="50622"/>
  <c r="D66" i="50622"/>
  <c r="D67" i="50622"/>
  <c r="D68" i="50622"/>
  <c r="D69" i="50622"/>
  <c r="D70" i="50622"/>
  <c r="D71" i="50622"/>
  <c r="D72" i="50622"/>
  <c r="D73" i="50622"/>
  <c r="D57" i="50622"/>
  <c r="D40" i="50622"/>
  <c r="D42" i="50622"/>
  <c r="D43" i="50622"/>
  <c r="D46" i="50622"/>
  <c r="D47" i="50622"/>
  <c r="D48" i="50622"/>
  <c r="D49" i="50622"/>
  <c r="D50" i="50622"/>
  <c r="D51" i="50622"/>
  <c r="D52" i="50622"/>
  <c r="D53" i="50622"/>
  <c r="D54" i="50622"/>
  <c r="D55" i="50622"/>
  <c r="D39" i="50622"/>
  <c r="D29" i="50622"/>
  <c r="D30" i="50622"/>
  <c r="D31" i="50622"/>
  <c r="D32" i="50622"/>
  <c r="D34" i="50622"/>
  <c r="D35" i="50622"/>
  <c r="D37" i="50622"/>
  <c r="D5" i="50622"/>
  <c r="D6" i="50622"/>
  <c r="D7" i="50622"/>
  <c r="D8" i="50622"/>
  <c r="D11" i="50622"/>
  <c r="D12" i="50622"/>
  <c r="D13" i="50622"/>
  <c r="D14" i="50622"/>
  <c r="D15" i="50622"/>
  <c r="D16" i="50622"/>
  <c r="D17" i="50622"/>
  <c r="D4" i="50622"/>
  <c r="B95" i="50622" l="1"/>
  <c r="C95" i="50622"/>
  <c r="D95" i="50622"/>
  <c r="B96" i="50622"/>
  <c r="C96" i="50622"/>
  <c r="D96" i="50622"/>
  <c r="B97" i="50622"/>
  <c r="C97" i="50622"/>
  <c r="D97" i="50622"/>
  <c r="B98" i="50622"/>
  <c r="C98" i="50622"/>
  <c r="D98" i="50622"/>
  <c r="B99" i="50622"/>
  <c r="C99" i="50622"/>
  <c r="D99" i="50622"/>
  <c r="B100" i="50622"/>
  <c r="C100" i="50622"/>
  <c r="D100" i="50622"/>
  <c r="C94" i="50622"/>
  <c r="D94" i="50622"/>
  <c r="B94" i="50622"/>
  <c r="B18" i="50622"/>
  <c r="C18" i="50622"/>
  <c r="B58" i="50622"/>
  <c r="C58" i="50622"/>
  <c r="B59" i="50622"/>
  <c r="C59" i="50622"/>
  <c r="B60" i="50622"/>
  <c r="C60" i="50622"/>
  <c r="B61" i="50622"/>
  <c r="C61" i="50622"/>
  <c r="B62" i="50622"/>
  <c r="C62" i="50622"/>
  <c r="B63" i="50622"/>
  <c r="C63" i="50622"/>
  <c r="B64" i="50622"/>
  <c r="C64" i="50622"/>
  <c r="B65" i="50622"/>
  <c r="C65" i="50622"/>
  <c r="B66" i="50622"/>
  <c r="C66" i="50622"/>
  <c r="B67" i="50622"/>
  <c r="C67" i="50622"/>
  <c r="B68" i="50622"/>
  <c r="C68" i="50622"/>
  <c r="B69" i="50622"/>
  <c r="C69" i="50622"/>
  <c r="B70" i="50622"/>
  <c r="C70" i="50622"/>
  <c r="B71" i="50622"/>
  <c r="C71" i="50622"/>
  <c r="B72" i="50622"/>
  <c r="C72" i="50622"/>
  <c r="B73" i="50622"/>
  <c r="C73" i="50622"/>
  <c r="C57" i="50622"/>
  <c r="B57" i="50622"/>
  <c r="B4" i="50622"/>
  <c r="B5" i="50622"/>
  <c r="B6" i="50622"/>
  <c r="B7" i="50622"/>
  <c r="B8" i="50622"/>
  <c r="A2" i="50621"/>
  <c r="A56" i="50622"/>
  <c r="A2" i="50620"/>
  <c r="A2" i="50619"/>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6" i="50628" l="1"/>
  <c r="A7" i="50628"/>
  <c r="A15" i="50628"/>
  <c r="A5" i="50629"/>
  <c r="A8" i="50629"/>
  <c r="A17" i="50629"/>
  <c r="A107" i="50622" s="1"/>
  <c r="A12" i="50629"/>
  <c r="A102" i="50622" s="1"/>
  <c r="A19" i="50629"/>
  <c r="A109" i="50622" s="1"/>
  <c r="A13" i="50629"/>
  <c r="A103" i="50622" s="1"/>
  <c r="A18" i="50629"/>
  <c r="A108" i="50622" s="1"/>
  <c r="A6" i="50629"/>
  <c r="A7" i="50629"/>
  <c r="A16" i="50629"/>
  <c r="A106" i="50622" s="1"/>
  <c r="A11" i="50629"/>
  <c r="A101" i="50622" s="1"/>
  <c r="A19" i="50628"/>
  <c r="A14" i="50628"/>
  <c r="A8" i="50628"/>
  <c r="A13" i="50628"/>
  <c r="A10" i="50628"/>
  <c r="A16" i="50628"/>
  <c r="A5" i="50628"/>
  <c r="A11" i="50628"/>
  <c r="A14" i="50629"/>
  <c r="A104" i="50622" s="1"/>
  <c r="A4" i="50629"/>
  <c r="A9" i="50629"/>
  <c r="A20" i="50629"/>
  <c r="A110" i="50622" s="1"/>
  <c r="A18" i="50628"/>
  <c r="A10" i="50629"/>
  <c r="A15" i="50629"/>
  <c r="A105" i="50622" s="1"/>
  <c r="A9" i="50628"/>
  <c r="A17" i="50628"/>
  <c r="A4" i="50628"/>
  <c r="A12" i="50628"/>
  <c r="A20"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94" i="50622"/>
  <c r="F14" i="50629"/>
  <c r="F17" i="50629"/>
  <c r="F9" i="50629"/>
  <c r="A99" i="50622"/>
  <c r="F18" i="50629"/>
  <c r="F19" i="50629"/>
  <c r="F11" i="50629"/>
  <c r="F8" i="50629"/>
  <c r="A98" i="50622"/>
  <c r="F7" i="50629"/>
  <c r="A97" i="50622"/>
  <c r="F5" i="50629"/>
  <c r="A95" i="50622"/>
  <c r="F13" i="50629"/>
  <c r="F12" i="50629"/>
  <c r="F15" i="50629"/>
  <c r="F10" i="50629"/>
  <c r="A100" i="50622"/>
  <c r="F20" i="50629"/>
  <c r="F6" i="50629"/>
  <c r="A96" i="50622"/>
  <c r="F4" i="50628"/>
  <c r="A57" i="50622"/>
  <c r="F20" i="50628"/>
  <c r="A73" i="50622"/>
  <c r="F10" i="50628"/>
  <c r="A63" i="50622"/>
  <c r="F15" i="50628"/>
  <c r="A68" i="50622"/>
  <c r="F12" i="50628"/>
  <c r="A65" i="50622"/>
  <c r="F13" i="50628"/>
  <c r="A66" i="50622"/>
  <c r="F8" i="50628"/>
  <c r="A61" i="50622"/>
  <c r="F17" i="50628"/>
  <c r="A70" i="50622"/>
  <c r="F6" i="50628"/>
  <c r="A59" i="50622"/>
  <c r="F14" i="50628"/>
  <c r="A67" i="50622"/>
  <c r="F9" i="50628"/>
  <c r="A62" i="50622"/>
  <c r="F19" i="50628"/>
  <c r="A72" i="50622"/>
  <c r="F11" i="50628"/>
  <c r="A64" i="50622"/>
  <c r="F5" i="50628"/>
  <c r="A58" i="50622"/>
  <c r="F7" i="50628"/>
  <c r="A60" i="50622"/>
  <c r="F18" i="50628"/>
  <c r="A71" i="50622"/>
  <c r="F16" i="50628"/>
  <c r="A69" i="50622"/>
  <c r="B52" i="50622"/>
  <c r="C52" i="50622"/>
  <c r="B53" i="50622"/>
  <c r="C53" i="50622"/>
  <c r="B54" i="50622"/>
  <c r="C54" i="50622"/>
  <c r="B55" i="50622"/>
  <c r="C55" i="50622"/>
  <c r="F2" i="50621"/>
  <c r="A20" i="50621" s="1"/>
  <c r="A91" i="50622" s="1"/>
  <c r="J19" i="50616"/>
  <c r="J15" i="50619"/>
  <c r="J16" i="50619"/>
  <c r="A16" i="50619" s="1"/>
  <c r="J17" i="50619"/>
  <c r="J18" i="50619"/>
  <c r="J19" i="50619"/>
  <c r="F2" i="50626"/>
  <c r="B49" i="50622"/>
  <c r="C49" i="50622"/>
  <c r="B50" i="50622"/>
  <c r="C50" i="50622"/>
  <c r="B51" i="50622"/>
  <c r="C51" i="50622"/>
  <c r="F2" i="50620"/>
  <c r="B37" i="50622"/>
  <c r="C37" i="50622"/>
  <c r="F2" i="50619"/>
  <c r="F2" i="50616"/>
  <c r="A18" i="50616" s="1"/>
  <c r="F1" i="50621"/>
  <c r="D1" i="50622" s="1"/>
  <c r="J24" i="50619"/>
  <c r="J5" i="50626"/>
  <c r="B40" i="50622"/>
  <c r="C40" i="50622"/>
  <c r="J6" i="50626"/>
  <c r="B41" i="50622"/>
  <c r="C41" i="50622"/>
  <c r="J7" i="50626"/>
  <c r="B42" i="50622"/>
  <c r="C42" i="50622"/>
  <c r="J8" i="50626"/>
  <c r="B43" i="50622"/>
  <c r="C43" i="50622"/>
  <c r="J9" i="50626"/>
  <c r="B44" i="50622"/>
  <c r="C44" i="50622"/>
  <c r="J10" i="50626"/>
  <c r="A10" i="50626" s="1"/>
  <c r="B45" i="50622"/>
  <c r="C45" i="50622"/>
  <c r="J11" i="50626"/>
  <c r="B46" i="50622"/>
  <c r="C46" i="50622"/>
  <c r="J12" i="50626"/>
  <c r="B47" i="50622"/>
  <c r="C47" i="50622"/>
  <c r="J13" i="50626"/>
  <c r="B48" i="50622"/>
  <c r="J14" i="50626"/>
  <c r="J15" i="50626"/>
  <c r="J16" i="50626"/>
  <c r="J17" i="50626"/>
  <c r="J20" i="50626"/>
  <c r="B39" i="50622"/>
  <c r="C39" i="50622"/>
  <c r="J4" i="50626"/>
  <c r="J20" i="50616"/>
  <c r="A38" i="50622"/>
  <c r="J14" i="50620"/>
  <c r="J12" i="50620"/>
  <c r="J11" i="50620"/>
  <c r="J10" i="50620"/>
  <c r="J9" i="50620"/>
  <c r="J8" i="50620"/>
  <c r="A8" i="50620" s="1"/>
  <c r="A30" i="50622" s="1"/>
  <c r="J7" i="50620"/>
  <c r="J6" i="50620"/>
  <c r="J5" i="50620"/>
  <c r="J4" i="50620"/>
  <c r="F1" i="50626"/>
  <c r="A3" i="50622"/>
  <c r="J15" i="50620"/>
  <c r="J16" i="50620"/>
  <c r="A16" i="50620" s="1"/>
  <c r="J17" i="50620"/>
  <c r="J20" i="50620"/>
  <c r="C76" i="50622"/>
  <c r="C77" i="50622"/>
  <c r="C78" i="50622"/>
  <c r="C79" i="50622"/>
  <c r="C80" i="50622"/>
  <c r="C82" i="50622"/>
  <c r="C75" i="50622"/>
  <c r="J5" i="50621"/>
  <c r="F1" i="50619"/>
  <c r="F1" i="50620"/>
  <c r="F1" i="50616"/>
  <c r="A74" i="50622"/>
  <c r="A25" i="50622"/>
  <c r="B76" i="50622"/>
  <c r="B77" i="50622"/>
  <c r="B78" i="50622"/>
  <c r="B79" i="50622"/>
  <c r="B80" i="50622"/>
  <c r="B82" i="50622"/>
  <c r="B16" i="50622"/>
  <c r="B17" i="50622"/>
  <c r="C17" i="50622"/>
  <c r="J14" i="50619"/>
  <c r="J8" i="50619"/>
  <c r="J4" i="50619"/>
  <c r="J13" i="50620"/>
  <c r="J4" i="50621"/>
  <c r="J6" i="50621"/>
  <c r="J7" i="50621"/>
  <c r="J8" i="50621"/>
  <c r="B9" i="50622"/>
  <c r="B10" i="50622"/>
  <c r="B11" i="50622"/>
  <c r="B12" i="50622"/>
  <c r="B13" i="50622"/>
  <c r="B14" i="50622"/>
  <c r="B15" i="50622"/>
  <c r="B26" i="50622"/>
  <c r="B27" i="50622"/>
  <c r="B28" i="50622"/>
  <c r="B29" i="50622"/>
  <c r="B30" i="50622"/>
  <c r="B31" i="50622"/>
  <c r="B32" i="50622"/>
  <c r="B33" i="50622"/>
  <c r="B34" i="50622"/>
  <c r="B35" i="50622"/>
  <c r="B36" i="50622"/>
  <c r="B75" i="50622"/>
  <c r="J9" i="50621"/>
  <c r="C36" i="50622"/>
  <c r="C27" i="50622"/>
  <c r="C28" i="50622"/>
  <c r="C29" i="50622"/>
  <c r="C30" i="50622"/>
  <c r="C31" i="50622"/>
  <c r="C32" i="50622"/>
  <c r="C34" i="50622"/>
  <c r="C35" i="50622"/>
  <c r="C26" i="50622"/>
  <c r="C5" i="50622"/>
  <c r="C6" i="50622"/>
  <c r="C7" i="50622"/>
  <c r="C8" i="50622"/>
  <c r="C9" i="50622"/>
  <c r="C10" i="50622"/>
  <c r="C11" i="50622"/>
  <c r="C4" i="50622"/>
  <c r="J13" i="50619"/>
  <c r="J6" i="50619"/>
  <c r="J7" i="50619"/>
  <c r="J9" i="50619"/>
  <c r="J11" i="50619"/>
  <c r="J12" i="50619"/>
  <c r="J5" i="50619"/>
  <c r="J10" i="50621"/>
  <c r="J11" i="50621"/>
  <c r="J12" i="50621"/>
  <c r="J13" i="50621"/>
  <c r="J14" i="50621"/>
  <c r="J15" i="50621"/>
  <c r="J16" i="50621"/>
  <c r="J17" i="50621"/>
  <c r="J18" i="50621"/>
  <c r="A18" i="50621" s="1"/>
  <c r="A89" i="50622" s="1"/>
  <c r="A10" i="50621" l="1"/>
  <c r="A81" i="50622" s="1"/>
  <c r="A15" i="50621"/>
  <c r="A86" i="50622" s="1"/>
  <c r="A20" i="50616"/>
  <c r="A15" i="50620"/>
  <c r="F15" i="50620" s="1"/>
  <c r="F19" i="50620"/>
  <c r="A36" i="50622"/>
  <c r="F16" i="50620"/>
  <c r="A12" i="50620"/>
  <c r="F12" i="50620" s="1"/>
  <c r="A14" i="50620"/>
  <c r="F14" i="50620" s="1"/>
  <c r="A13" i="50620"/>
  <c r="F13" i="50620" s="1"/>
  <c r="A6" i="50620"/>
  <c r="F6" i="50620" s="1"/>
  <c r="A10" i="50620"/>
  <c r="A9" i="50620"/>
  <c r="A31" i="50622" s="1"/>
  <c r="A11" i="50620"/>
  <c r="A4" i="50620"/>
  <c r="A5" i="50620"/>
  <c r="A21" i="50619"/>
  <c r="A21" i="50622" s="1"/>
  <c r="A22" i="50619"/>
  <c r="A20" i="50619"/>
  <c r="A17" i="50621"/>
  <c r="A16" i="50621"/>
  <c r="A87" i="50622" s="1"/>
  <c r="A14" i="50621"/>
  <c r="A85" i="50622" s="1"/>
  <c r="A6" i="50621"/>
  <c r="A13" i="50621"/>
  <c r="A7" i="50621"/>
  <c r="A83" i="50622"/>
  <c r="A7" i="50620"/>
  <c r="A5" i="50619"/>
  <c r="A4" i="50619"/>
  <c r="A9" i="50619"/>
  <c r="A5" i="50616"/>
  <c r="F5" i="50616" s="1"/>
  <c r="A8" i="50616"/>
  <c r="A13" i="50616"/>
  <c r="A16" i="50616"/>
  <c r="F16" i="50616" s="1"/>
  <c r="A19" i="50616"/>
  <c r="A19" i="50621"/>
  <c r="A90" i="50622" s="1"/>
  <c r="A6" i="50616"/>
  <c r="A9" i="50616"/>
  <c r="A14" i="50616"/>
  <c r="F14" i="50616" s="1"/>
  <c r="A17" i="50616"/>
  <c r="A19" i="50619"/>
  <c r="A4" i="50616"/>
  <c r="A10" i="50616"/>
  <c r="A12" i="50616"/>
  <c r="F12" i="50616" s="1"/>
  <c r="A7" i="50616"/>
  <c r="A11" i="50616"/>
  <c r="A15" i="50616"/>
  <c r="A13" i="50626"/>
  <c r="F13" i="50626" s="1"/>
  <c r="A14" i="50626"/>
  <c r="A49" i="50622" s="1"/>
  <c r="A11" i="50626"/>
  <c r="A46" i="50622" s="1"/>
  <c r="A4" i="50626"/>
  <c r="A16" i="50626"/>
  <c r="F16" i="50626" s="1"/>
  <c r="A12" i="50626"/>
  <c r="A47" i="50622" s="1"/>
  <c r="F7" i="50620"/>
  <c r="A20" i="50626"/>
  <c r="A18" i="50626"/>
  <c r="A19" i="50626"/>
  <c r="A15" i="50626"/>
  <c r="A17" i="50626"/>
  <c r="F15" i="50621" l="1"/>
  <c r="A6" i="50622"/>
  <c r="F6" i="50626"/>
  <c r="A78" i="50622"/>
  <c r="F11" i="50620"/>
  <c r="A33" i="50622"/>
  <c r="A16" i="50622"/>
  <c r="A79" i="50622"/>
  <c r="F17" i="50621"/>
  <c r="A88" i="50622"/>
  <c r="A76" i="50622"/>
  <c r="A13" i="50622"/>
  <c r="F4" i="50619"/>
  <c r="A18" i="50622"/>
  <c r="A5" i="50622"/>
  <c r="A7" i="50622"/>
  <c r="F13" i="50621"/>
  <c r="A84" i="50622"/>
  <c r="A22" i="50622"/>
  <c r="F10" i="50620"/>
  <c r="A32" i="50622"/>
  <c r="A15" i="50622"/>
  <c r="A44" i="50622"/>
  <c r="F9" i="50621"/>
  <c r="A45" i="50622"/>
  <c r="A24" i="50622"/>
  <c r="A29" i="50622"/>
  <c r="A77" i="50622"/>
  <c r="F18" i="50620"/>
  <c r="A35" i="50622"/>
  <c r="A39" i="50622"/>
  <c r="A27" i="50622"/>
  <c r="A42" i="50622"/>
  <c r="F8" i="50626"/>
  <c r="A19" i="50622"/>
  <c r="A14" i="50622"/>
  <c r="A82" i="50622"/>
  <c r="A75" i="50622"/>
  <c r="A23" i="50622"/>
  <c r="F17" i="50620"/>
  <c r="A34" i="50622"/>
  <c r="A28" i="50622"/>
  <c r="A8" i="50622"/>
  <c r="A9" i="50622"/>
  <c r="A20" i="50622"/>
  <c r="F12" i="50619"/>
  <c r="A12" i="50622"/>
  <c r="F11" i="50619"/>
  <c r="A11" i="50622"/>
  <c r="F10" i="50626"/>
  <c r="F14" i="50626"/>
  <c r="F4" i="50621"/>
  <c r="A43" i="50622"/>
  <c r="A48" i="50622"/>
  <c r="A41" i="50622"/>
  <c r="F12" i="50621"/>
  <c r="F19" i="50616"/>
  <c r="F18" i="50616"/>
  <c r="F19" i="50619"/>
  <c r="F14" i="50621"/>
  <c r="F11" i="50626"/>
  <c r="F18" i="50619"/>
  <c r="F7" i="50621"/>
  <c r="F4" i="50626"/>
  <c r="F12" i="50626"/>
  <c r="A51" i="50622"/>
  <c r="A4" i="50622"/>
  <c r="F18" i="50621"/>
  <c r="F5" i="50619"/>
  <c r="F20" i="50616"/>
  <c r="F10" i="50621"/>
  <c r="F14" i="50619"/>
  <c r="F5" i="50621"/>
  <c r="F16" i="50621"/>
  <c r="F6" i="50621"/>
  <c r="F7" i="50626"/>
  <c r="F20" i="50626"/>
  <c r="A55" i="50622"/>
  <c r="A80" i="50622"/>
  <c r="F8" i="50621"/>
  <c r="A50" i="50622"/>
  <c r="F15" i="50626"/>
  <c r="F13" i="50619"/>
  <c r="A40" i="50622"/>
  <c r="F5" i="50626"/>
  <c r="F19" i="50626"/>
  <c r="A54" i="50622"/>
  <c r="F18" i="50626"/>
  <c r="A53" i="50622"/>
  <c r="F11" i="50616"/>
  <c r="F20" i="50621"/>
  <c r="F24" i="50619"/>
  <c r="F19" i="50621"/>
  <c r="A52" i="50622"/>
  <c r="F17" i="50626"/>
  <c r="F6" i="50619"/>
  <c r="F9" i="50619"/>
  <c r="F7" i="50619"/>
  <c r="F16" i="50619"/>
  <c r="F8" i="50619"/>
  <c r="F4" i="50616"/>
  <c r="F13" i="50616"/>
  <c r="F10" i="50616"/>
  <c r="F6" i="50616"/>
  <c r="F8" i="50616"/>
  <c r="F7" i="50616"/>
  <c r="F5" i="50620"/>
  <c r="A26" i="50622"/>
  <c r="F4" i="50620"/>
  <c r="F9" i="50616"/>
  <c r="F17" i="50616"/>
  <c r="F15" i="50616"/>
  <c r="F15" i="50619"/>
</calcChain>
</file>

<file path=xl/sharedStrings.xml><?xml version="1.0" encoding="utf-8"?>
<sst xmlns="http://schemas.openxmlformats.org/spreadsheetml/2006/main" count="295" uniqueCount="156">
  <si>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</si>
  <si>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</si>
  <si>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</si>
  <si>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</si>
  <si>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</si>
  <si>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</si>
  <si>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</si>
  <si>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</si>
  <si>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</si>
  <si>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</si>
  <si>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</si>
  <si>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</si>
  <si>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</si>
  <si>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</si>
  <si>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</si>
  <si>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</si>
  <si>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</si>
  <si>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</si>
  <si>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</si>
  <si>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</si>
  <si>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</si>
  <si>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</si>
  <si>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</si>
  <si>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</si>
  <si>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</si>
  <si>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</si>
  <si>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</si>
  <si>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</si>
  <si>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</si>
  <si>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</si>
  <si>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</si>
  <si>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Lt</t>
  </si>
  <si>
    <t>TL</t>
  </si>
  <si>
    <t>Diverses</t>
  </si>
  <si>
    <t>Hobby-Küche Zug</t>
  </si>
  <si>
    <t xml:space="preserve">      </t>
  </si>
  <si>
    <t xml:space="preserve"> </t>
  </si>
  <si>
    <t>alle weiteren Angaben  ausschreiben</t>
  </si>
  <si>
    <t>Teelöffel</t>
  </si>
  <si>
    <t>Apero</t>
  </si>
  <si>
    <t>Vorspeise</t>
  </si>
  <si>
    <t>Olivenöl</t>
  </si>
  <si>
    <t>Zitrone</t>
  </si>
  <si>
    <t>D</t>
  </si>
  <si>
    <t>Clown mit Sosse</t>
  </si>
  <si>
    <t>Geflügelleberli-Salat mit Äpfeln</t>
  </si>
  <si>
    <t>Wildschweinssteak</t>
  </si>
  <si>
    <t>Härdöpfelstock</t>
  </si>
  <si>
    <t>Zabaione mit Vanilleglace</t>
  </si>
  <si>
    <t>Salz, Pfeffer aus der Mühle</t>
  </si>
  <si>
    <t>Worcestersauce</t>
  </si>
  <si>
    <t>Schalotten fein gehackt</t>
  </si>
  <si>
    <t>cl</t>
  </si>
  <si>
    <t xml:space="preserve">Zitrone (nur Saft davon) </t>
  </si>
  <si>
    <t>Baumnüsse, grob gehackt</t>
  </si>
  <si>
    <t>Nüsslisalat</t>
  </si>
  <si>
    <t>geröstete Brotcroutons</t>
  </si>
  <si>
    <t xml:space="preserve">Salz, Pfeffer aus der Mühle </t>
  </si>
  <si>
    <t>Kochbutter</t>
  </si>
  <si>
    <t>Erdnussöl</t>
  </si>
  <si>
    <t>Knoblauchzehe fein gehackt</t>
  </si>
  <si>
    <t>Garnitur</t>
  </si>
  <si>
    <t>Salatsauce</t>
  </si>
  <si>
    <t xml:space="preserve">Die Geflügelleber unter fliessend kaltem Wasser abspühlen, gut trockentupfen und mit wenig Cognac beträufeln. </t>
  </si>
  <si>
    <t>Das Oel sehr heiss werden lassen, die Butter, die Zwiebeln und den Knoblauch beigeben und ca. 1/2 Minute rösten. Die marinierte Leber beigeben.</t>
  </si>
  <si>
    <t>Sofort aus der Pfanne nehmen, den Fond abgiessen und zur Salatsauce geben.</t>
  </si>
  <si>
    <t xml:space="preserve">Würzen und unter öfterem Wenden saignant braten, mit Cognac flambieren. </t>
  </si>
  <si>
    <t>Für die Salatsauce: Alle Flüssigkeiten in einer Glasschüssel anrühren, mit den Kräutern mischen und rassig abschmecken.</t>
  </si>
  <si>
    <t>Zweig</t>
  </si>
  <si>
    <t>Rotwein</t>
  </si>
  <si>
    <t>Wildfond</t>
  </si>
  <si>
    <t>Broccoli</t>
  </si>
  <si>
    <t>Knoblauchzehe</t>
  </si>
  <si>
    <t>Peperoncino</t>
  </si>
  <si>
    <t>Broccoli mit Marroni-Gremolata</t>
  </si>
  <si>
    <t>siehe Beilage 1</t>
  </si>
  <si>
    <t>Sofort herausnehmen und eingepackt in einer Alufolie im 70 Grad heissen Ofen warm stellen.</t>
  </si>
  <si>
    <t>Eine Gremolata aus geviertelten Marroni, mit Zitrone, Knoblauch, Peperoncini, Olivenöl und Sojasauce macht aus gekochtem Broccoli eine delikate Beilage.</t>
  </si>
  <si>
    <t>Broccoli samt Stielen in mundgerechte Stücke teilen. In reichlich Wasser al dente kochen. Abgiessen und abtropfen lassen.</t>
  </si>
  <si>
    <t>Für Kartoffelstock immer mehlig kochende Sorten (z.B. Agria, Bintje oder Lady Felice) wählen. Diese weisen einen hohen Stärkeanteil auf und sind an ihrer blauen Verpackung leicht zu erkennen. Frühkartoffeln und neue Kartoffeln eignen sich nicht, da sie einen zu geringen Stärkegehalt aufweisen.</t>
  </si>
  <si>
    <t>Kartoffeln offen im Salzwasser bei mittlerer Hitze ca. 20 Minuten weich kochen. Garprobe: Lässt sich ein spitzes Messer ohne spürbaren Widerstand bis in die Mitte der Kartoffeln stechen, sind sie gar.</t>
  </si>
  <si>
    <t>Restfeuchtigkeit verdampfen</t>
  </si>
  <si>
    <t>Wasser abgiessen, Restfeuchtigkeit der Kartoffeln unter Hin-und-her-Bewegen der Pfanne auf der ausgeschalteten Platte verdampfen lassen, bis die Kartoffeln weisslich und trocken sind.</t>
  </si>
  <si>
    <t>Muskat</t>
  </si>
  <si>
    <t>Salz, Pfeffer, nach Bedarf</t>
  </si>
  <si>
    <t>LT</t>
  </si>
  <si>
    <t>Darauf kommt es an. Die richtige Kartoffelsorte</t>
  </si>
  <si>
    <t>Eier</t>
  </si>
  <si>
    <t>Eigelb</t>
  </si>
  <si>
    <t>Zitrone abgerieben und Saft</t>
  </si>
  <si>
    <t>Prise</t>
  </si>
  <si>
    <t>Zimtpulver</t>
  </si>
  <si>
    <t>Kugeln</t>
  </si>
  <si>
    <t>Vanilleglace</t>
  </si>
  <si>
    <t>Zabaione kann nicht vorbereitet werden, weil die Masse sonst wieder dünn wird.</t>
  </si>
  <si>
    <t>Eine Kugel Vanilleglace in hohe Gläser geben und mit dem Zabaione übergiessen. Sofort servieren !</t>
  </si>
  <si>
    <t>Brot nicht vergessen</t>
  </si>
  <si>
    <t>Geflügelleber</t>
  </si>
  <si>
    <t>Äpfel geschält, in Würfeli geschnitten</t>
  </si>
  <si>
    <t>lnzwischen die Garnitur hübsch auf Tellern anrichten, die Leber noch lauwarm darüber verteilen und mit der Salatsauce napiert sofort servieren.</t>
  </si>
  <si>
    <t>Wildschweinsteaks à 150 gr</t>
  </si>
  <si>
    <t>Bratbutter oder Öl</t>
  </si>
  <si>
    <t>Thymian</t>
  </si>
  <si>
    <t>Tomatenpürée</t>
  </si>
  <si>
    <t>Ernesto</t>
  </si>
  <si>
    <t xml:space="preserve">geröstet und geschälte Marroni (siehe Rezept "Heisse Marroni selbst gemacht" oder tiefgekühlte Marroni) </t>
  </si>
  <si>
    <t xml:space="preserve">Zucker  </t>
  </si>
  <si>
    <t>Marsala oder Weisswein</t>
  </si>
  <si>
    <t xml:space="preserve">Gemüse in walnussgroße Würfel schneiden. Kräuter und Gewürze werden nach dem Röstvorgang dem Gargut beigefügt. </t>
  </si>
  <si>
    <t>Für das Mirepoix eignen sich auch Abschnitte von geputztem Gemüse.</t>
  </si>
  <si>
    <t>Zur Herstellung von Fonds, Suppen und Saucen sollten nur frische Zutaten verwendet werden, denn nur so kommen die verschiedenen Aromastoffe zur Geltung. Zutaten, die im Geschmack dominieren, nur vorsichtig verwenden, denn mit diesen Zutaten soll ein ausgeglichenes Aroma erzielt werden. Das heißt, einzelne Geschmacksträger dürfen nicht hervortreten.</t>
  </si>
  <si>
    <t>Für das Gewürz, die Wacholderbeeren in einer Pfanne rösten, fein hacken und mit Salz, Pfeffer und Piment mischen. Damit das Fleisch würzen, in Bratbutter in einem Bräter beidseitig anbraten.</t>
  </si>
  <si>
    <t>Mirepoix bestehend aus:</t>
  </si>
  <si>
    <t xml:space="preserve">Profi-Tipp </t>
  </si>
  <si>
    <t>Dem Mirepoix die Kräuter und das Tomatenpürée in die Bratpfanne geben, gut abschmelzen und mit Wein ablöschen. Mit Fond auffüllen und 15 bis 20 Minuten gut auskochen. Durch ein feines Sieb streichen, evtl. mit Fond oder Bouillon strecken und kräftig abschmecken.</t>
  </si>
  <si>
    <t>Namensgeber für den Pimm´s Cocktail war ein gewisser James Pimm. Ein englischer Bauernsohn aus dem 19. Jahrhundert. 1824 reiste er nach London. Er lebte in der Lombard Street. Hier handelte er anfänglich nur mit Austern. In der Nähe des Buckingham Palace eröffnete er folglich das „Pimm´s Oyster Warehouse“. Später dann bekannt als das Restaurant „Pimm´s Oyster Bar“. Dort servierte man die Austerngerichte mit einem Mix Drink auf Gin Basis. Dies war der Vorläufer des heutigen Pimm´s Cocktail No. 1.</t>
  </si>
  <si>
    <t>Pimm´s Cocktail, was ist drin?</t>
  </si>
  <si>
    <t>Die Inhaltsstoffe des Pimm´s No. 1 sind nach wie vor ein Geheimnis. Nur 6 Personen, die sogenannten  „Secret Six“, kennen die genauen Zutaten. Der in Großbritannien beliebte Pimm´s Cup war ursprünglich als Verdauungshilfe vorgesehen, doch sehr bald wurde der  traditionelle und leichte Longdrink (25% Alkoholgehalt) in Großbritannien sehr beliebt.</t>
  </si>
  <si>
    <t>Der Wimbledon Drink</t>
  </si>
  <si>
    <t>In der Zwischenzeit ist dieses Getränk  auch für die  Zuschauer des jährlichen Wimbledon Events nicht mehr wegzudenken wo jeder seinen Pimm´s Cup Plastikbecher schwenkt.</t>
  </si>
  <si>
    <t xml:space="preserve">https://www.storiesonaplate.com/pimms-cocktail-pimms-no-1-rezept/ </t>
  </si>
  <si>
    <t>Pimm´s No. 1</t>
  </si>
  <si>
    <t xml:space="preserve">Ginger Ale </t>
  </si>
  <si>
    <t>Gurke</t>
  </si>
  <si>
    <t>Eiswürfel</t>
  </si>
  <si>
    <t>Salbei zum Garnieren</t>
  </si>
  <si>
    <t>Zitrone waschen und in Scheiben schneiden. Pfirsiche waschen und in Spalten schneiden. Gurke waschen und in Stifte schneiden. Auf die Gläser aufteilen. </t>
  </si>
  <si>
    <t>4 Longdrinkgläser mit Eiswürfel füllen. (Wer will abwechselnd mit Zitrone, Pfirsich und Gurken) So ist alles gut verteilt. </t>
  </si>
  <si>
    <t>Mit je 50 ml Pimm´s und 100 ml Ginger auffüllen. </t>
  </si>
  <si>
    <t>Mit Salbei toppen und genießen. </t>
  </si>
  <si>
    <t>Herkunft des Pimm´s Cocktail  / Wer war James Pimm?</t>
  </si>
  <si>
    <t>Thymian frischer fein gehackt</t>
  </si>
  <si>
    <t>Cognc zum flambieren</t>
  </si>
  <si>
    <t>Cognac zum marinieren</t>
  </si>
  <si>
    <t>Lager</t>
  </si>
  <si>
    <t>Öl wenn möglich Nussöl</t>
  </si>
  <si>
    <t>Mehlig kochende Kartoffeln, geschält, in Würfeln</t>
  </si>
  <si>
    <t>Zitrone gewaschen</t>
  </si>
  <si>
    <t>Schnittlauch fein geschnitten</t>
  </si>
  <si>
    <t>Zucker, Eigelb, Eier, beliebigen Wein, abgeriebene Zitrone und Saft sowie eine Prise Zimtpulver in einer Porzellanschüssel oder in einem Kupferkessel im Wasserbad schaumig schlagen, bis die Masse dickflüssig wird.</t>
  </si>
  <si>
    <t>Pimm's Nr. 1</t>
  </si>
  <si>
    <t>Beilage 1</t>
  </si>
  <si>
    <t>Beilage 2</t>
  </si>
  <si>
    <t>Chicorino rosso in Streifen geschnitten oder ganz</t>
  </si>
  <si>
    <t>Gewürz nach belieben. Salz, Pfeffer, Piment (Nelkenpfeffer), Wacholder</t>
  </si>
  <si>
    <r>
      <t xml:space="preserve">Rüebli, Knollensellerie, Petersilienwurzeln, Zwiebeln alles zu gleichen Teilen in Würfel schneiden, Lauch </t>
    </r>
    <r>
      <rPr>
        <b/>
        <sz val="11"/>
        <rFont val="Arial"/>
        <family val="2"/>
      </rPr>
      <t>und weitere Gemüse</t>
    </r>
  </si>
  <si>
    <r>
      <t>Piment, Wacholderbeeren, schwarzer Pfeffer, Lorbeerblätter, Nelken, Tymian, Majoran, Rosmarin, Petersilie und Koblauchzehe</t>
    </r>
    <r>
      <rPr>
        <b/>
        <sz val="11"/>
        <rFont val="Arial"/>
        <family val="2"/>
      </rPr>
      <t xml:space="preserve"> sowie nach eigenem gutfinden</t>
    </r>
  </si>
  <si>
    <t>Sojasauce nach Bedarf</t>
  </si>
  <si>
    <t>Inzwischen von der Zitronenschale Zesten abschneiden und zum Öl in eine Bratpfanne geben. Zitrone auspressen. Etwas Saft zum Öl geben. Knoblauch dazupressen. Peperoncino in feine Ringe/Streifen schneiden. Marroni vierteln. Alles beigeben und kurz dünsten. Gremolata mit Sojasauce abschmecken und auf dem Broccoli anrichten.</t>
  </si>
  <si>
    <t xml:space="preserve">Variante nach JP </t>
  </si>
  <si>
    <t>wenig Marsala oder Weisswein und wenn nötig nachgiessen</t>
  </si>
  <si>
    <t>Zucker  oder nach Bedarf</t>
  </si>
  <si>
    <t>Zucker, Eigelbe und Orangen-oder Zitronenzeste (je nach eigenem Gusto) in einer dünnwandigen Schüssel verrühren. Weisswein oder Marsala dazugiessen. Schüssel über das nur leicht siedende Wasserbad hängen, sie darf das Wasser nicht berühren. Mit den Schwingbesen rühren, bis die Zabaione schaumig ist und sich Rührspuren abzeichnen. Schüssel herausnehmen, kurz weiterrühren, sofort servieren</t>
  </si>
  <si>
    <r>
      <t xml:space="preserve">Sherryessig oder </t>
    </r>
    <r>
      <rPr>
        <b/>
        <sz val="11"/>
        <rFont val="Arial"/>
        <family val="2"/>
      </rPr>
      <t>Sherry und etwas Essig</t>
    </r>
  </si>
  <si>
    <t>Passevite oder Kartoffelstampfer!</t>
  </si>
  <si>
    <t>Milch, Rahm, Butter, Gewürze beigeben und gut verrühren.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</si>
</sst>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0.000"/>
    <numFmt numFmtId="165" formatCode="_ * #,##0_ ;_ * \-#,##0_ ;_ * &quot;-&quot;??_ ;_ @_ "/>
    <numFmt numFmtId="166" formatCode="dddd\,\ dd/\ mmmm\ yyyy"/>
    <numFmt numFmtId="167" formatCode="#,##0.000"/>
    <numFmt numFmtId="168" formatCode="ddd/\ dd/\ mm/\ yy"/>
    <numFmt numFmtId="169" formatCode="0.0"/>
    <numFmt numFmtId="170" formatCode="#,##0.0"/>
  </numFmts>
  <fonts count="3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20"/>
      <name val="Arial"/>
      <family val="2"/>
    </font>
    <font>
      <sz val="36"/>
      <name val="Arial"/>
      <family val="2"/>
    </font>
    <font>
      <sz val="10"/>
      <name val="Migros-icons"/>
    </font>
    <font>
      <b/>
      <sz val="14"/>
      <name val="Arial"/>
      <family val="2"/>
    </font>
    <font>
      <sz val="13"/>
      <color rgb="FF214F98"/>
      <name val="&amp;quot"/>
    </font>
    <font>
      <sz val="14"/>
      <name val="Arial"/>
      <family val="2"/>
    </font>
    <font>
      <b/>
      <sz val="8"/>
      <color rgb="FFFF0000"/>
      <name val="Arial"/>
      <family val="2"/>
    </font>
    <font>
      <sz val="11"/>
      <name val="Lato"/>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261">
    <xf numFmtId="0" fontId="0" fillId="0" borderId="0" xfId="0"/>
    <xf numFmtId="0" fontId="0" fillId="0" borderId="0" xfId="0" applyBorder="1"/>
    <xf numFmtId="0" fontId="0" fillId="0" borderId="0" xfId="0" applyAlignment="1">
      <alignment vertical="center"/>
    </xf>
    <xf numFmtId="0" fontId="0" fillId="0" borderId="0" xfId="0" applyAlignme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6" fontId="12" fillId="0" borderId="0" xfId="4" applyNumberFormat="1" applyFont="1" applyFill="1" applyBorder="1" applyAlignment="1">
      <alignment horizontal="left" vertical="center"/>
    </xf>
    <xf numFmtId="168"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0" fontId="4" fillId="0" borderId="0" xfId="0" applyFont="1"/>
    <xf numFmtId="167" fontId="4" fillId="0" borderId="0" xfId="0" applyNumberFormat="1" applyFont="1" applyAlignment="1">
      <alignment horizontal="center"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7" fontId="6" fillId="7" borderId="6" xfId="1" applyNumberFormat="1" applyFont="1" applyFill="1" applyBorder="1" applyAlignment="1">
      <alignment horizontal="center"/>
    </xf>
    <xf numFmtId="167" fontId="6" fillId="7" borderId="8" xfId="1" applyNumberFormat="1" applyFont="1" applyFill="1" applyBorder="1" applyAlignment="1">
      <alignment horizontal="center"/>
    </xf>
    <xf numFmtId="167" fontId="6" fillId="7" borderId="10" xfId="1" applyNumberFormat="1" applyFont="1" applyFill="1" applyBorder="1" applyAlignment="1">
      <alignment horizontal="center"/>
    </xf>
    <xf numFmtId="167"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8" fillId="0" borderId="0" xfId="0" applyFont="1" applyAlignment="1">
      <alignment horizontal="center" vertical="center"/>
    </xf>
    <xf numFmtId="1" fontId="8" fillId="5" borderId="19" xfId="1" applyNumberFormat="1" applyFont="1" applyFill="1" applyBorder="1" applyAlignment="1">
      <alignment horizontal="left"/>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0" fontId="23" fillId="0" borderId="0" xfId="0" applyFont="1" applyAlignment="1">
      <alignment horizontal="center"/>
    </xf>
    <xf numFmtId="167" fontId="2" fillId="7" borderId="8" xfId="1" applyNumberFormat="1" applyFont="1" applyFill="1" applyBorder="1" applyAlignment="1">
      <alignment horizontal="center"/>
    </xf>
    <xf numFmtId="167" fontId="2" fillId="7" borderId="6" xfId="1" applyNumberFormat="1" applyFont="1" applyFill="1" applyBorder="1" applyAlignment="1">
      <alignment horizontal="center"/>
    </xf>
    <xf numFmtId="167" fontId="2" fillId="7" borderId="10" xfId="1" applyNumberFormat="1" applyFont="1" applyFill="1" applyBorder="1" applyAlignment="1">
      <alignment horizontal="center"/>
    </xf>
    <xf numFmtId="166" fontId="19" fillId="6" borderId="0" xfId="0" applyNumberFormat="1" applyFont="1" applyFill="1" applyAlignment="1">
      <alignment horizontal="left" vertical="center"/>
    </xf>
    <xf numFmtId="0" fontId="24" fillId="0" borderId="0" xfId="0" applyFont="1" applyAlignment="1">
      <alignment vertical="center"/>
    </xf>
    <xf numFmtId="169" fontId="6" fillId="0" borderId="8" xfId="1" applyNumberFormat="1" applyFont="1" applyFill="1" applyBorder="1" applyAlignment="1">
      <alignment horizontal="center"/>
    </xf>
    <xf numFmtId="1" fontId="6" fillId="0" borderId="8" xfId="1" applyNumberFormat="1" applyFont="1" applyFill="1" applyBorder="1" applyAlignment="1">
      <alignment horizontal="center"/>
    </xf>
    <xf numFmtId="164" fontId="2" fillId="0" borderId="8" xfId="1" applyNumberFormat="1" applyFont="1" applyFill="1" applyBorder="1" applyAlignment="1">
      <alignment horizontal="center"/>
    </xf>
    <xf numFmtId="0" fontId="12" fillId="0" borderId="10" xfId="0" applyFont="1" applyBorder="1" applyAlignment="1">
      <alignment horizontal="center"/>
    </xf>
    <xf numFmtId="169" fontId="6" fillId="0" borderId="10" xfId="1" applyNumberFormat="1" applyFont="1" applyFill="1" applyBorder="1" applyAlignment="1">
      <alignment horizontal="center"/>
    </xf>
    <xf numFmtId="169" fontId="6" fillId="0" borderId="9" xfId="1" applyNumberFormat="1" applyFont="1" applyFill="1" applyBorder="1" applyAlignment="1">
      <alignment horizontal="center"/>
    </xf>
    <xf numFmtId="0" fontId="12" fillId="0" borderId="15" xfId="0" applyFont="1" applyFill="1" applyBorder="1" applyAlignment="1">
      <alignment vertical="center"/>
    </xf>
    <xf numFmtId="0" fontId="12" fillId="0" borderId="12" xfId="0" applyFont="1" applyFill="1" applyBorder="1" applyAlignment="1">
      <alignment vertical="center"/>
    </xf>
    <xf numFmtId="0" fontId="12" fillId="0" borderId="22" xfId="0" applyFont="1" applyFill="1" applyBorder="1" applyAlignment="1">
      <alignment vertical="center"/>
    </xf>
    <xf numFmtId="0" fontId="12" fillId="0" borderId="16" xfId="0" applyFont="1" applyFill="1" applyBorder="1" applyAlignment="1">
      <alignment vertical="center"/>
    </xf>
    <xf numFmtId="0" fontId="12" fillId="0" borderId="23" xfId="0" applyFont="1" applyFill="1" applyBorder="1" applyAlignment="1">
      <alignment vertical="center"/>
    </xf>
    <xf numFmtId="0" fontId="12" fillId="0" borderId="24" xfId="0" applyFont="1" applyFill="1" applyBorder="1" applyAlignment="1">
      <alignment vertical="center"/>
    </xf>
    <xf numFmtId="3" fontId="6" fillId="0" borderId="8" xfId="1" applyNumberFormat="1" applyFont="1" applyFill="1" applyBorder="1" applyAlignment="1">
      <alignment horizontal="center"/>
    </xf>
    <xf numFmtId="0" fontId="25" fillId="0" borderId="0" xfId="0" applyFont="1" applyAlignment="1">
      <alignment vertical="top" wrapText="1"/>
    </xf>
    <xf numFmtId="0" fontId="2" fillId="0" borderId="0" xfId="0" applyFont="1" applyAlignment="1">
      <alignment vertical="top" wrapText="1" indent="1"/>
    </xf>
    <xf numFmtId="0" fontId="12" fillId="0" borderId="0" xfId="0" applyFont="1" applyFill="1" applyBorder="1" applyAlignment="1">
      <alignment vertical="center"/>
    </xf>
    <xf numFmtId="0" fontId="12" fillId="0" borderId="15" xfId="0" applyFont="1" applyFill="1" applyBorder="1" applyAlignment="1">
      <alignment vertical="center" wrapText="1"/>
    </xf>
    <xf numFmtId="0" fontId="12" fillId="0" borderId="12" xfId="0" applyFont="1" applyFill="1" applyBorder="1" applyAlignment="1">
      <alignment vertical="center" wrapText="1"/>
    </xf>
    <xf numFmtId="0" fontId="12" fillId="0" borderId="22" xfId="0" applyFont="1" applyFill="1" applyBorder="1" applyAlignment="1">
      <alignment vertical="center" wrapText="1"/>
    </xf>
    <xf numFmtId="167" fontId="12" fillId="7" borderId="6" xfId="1" applyNumberFormat="1" applyFont="1" applyFill="1" applyBorder="1" applyAlignment="1">
      <alignment horizontal="center"/>
    </xf>
    <xf numFmtId="4" fontId="12" fillId="0" borderId="6" xfId="0" applyNumberFormat="1" applyFont="1" applyFill="1" applyBorder="1" applyAlignment="1">
      <alignment horizontal="left" wrapText="1"/>
    </xf>
    <xf numFmtId="3" fontId="12" fillId="0" borderId="6" xfId="0" applyNumberFormat="1" applyFont="1" applyFill="1" applyBorder="1" applyAlignment="1">
      <alignment horizontal="left" wrapText="1"/>
    </xf>
    <xf numFmtId="1" fontId="12" fillId="7" borderId="8" xfId="1" applyNumberFormat="1" applyFont="1" applyFill="1" applyBorder="1" applyAlignment="1">
      <alignment horizontal="center"/>
    </xf>
    <xf numFmtId="4" fontId="12" fillId="0" borderId="8" xfId="0" applyNumberFormat="1" applyFont="1" applyFill="1" applyBorder="1" applyAlignment="1">
      <alignment horizontal="left" wrapText="1"/>
    </xf>
    <xf numFmtId="3" fontId="12" fillId="0" borderId="8" xfId="0" applyNumberFormat="1" applyFont="1" applyFill="1" applyBorder="1" applyAlignment="1">
      <alignment horizontal="left" wrapText="1"/>
    </xf>
    <xf numFmtId="167" fontId="12" fillId="7" borderId="8" xfId="1" applyNumberFormat="1" applyFont="1" applyFill="1" applyBorder="1" applyAlignment="1">
      <alignment horizontal="center"/>
    </xf>
    <xf numFmtId="3" fontId="12" fillId="7" borderId="8" xfId="1" applyNumberFormat="1" applyFont="1" applyFill="1" applyBorder="1" applyAlignment="1">
      <alignment horizontal="center"/>
    </xf>
    <xf numFmtId="167" fontId="15" fillId="7" borderId="8" xfId="1" applyNumberFormat="1" applyFont="1" applyFill="1" applyBorder="1" applyAlignment="1">
      <alignment horizontal="center"/>
    </xf>
    <xf numFmtId="169" fontId="12" fillId="7" borderId="10" xfId="1" applyNumberFormat="1" applyFont="1" applyFill="1" applyBorder="1" applyAlignment="1">
      <alignment horizontal="center"/>
    </xf>
    <xf numFmtId="4" fontId="12" fillId="0" borderId="10" xfId="0" applyNumberFormat="1" applyFont="1" applyFill="1" applyBorder="1" applyAlignment="1">
      <alignment horizontal="left" wrapText="1"/>
    </xf>
    <xf numFmtId="3" fontId="12" fillId="0" borderId="10" xfId="0" applyNumberFormat="1" applyFont="1" applyFill="1" applyBorder="1" applyAlignment="1">
      <alignment horizontal="left" wrapText="1"/>
    </xf>
    <xf numFmtId="4" fontId="12" fillId="0" borderId="6" xfId="0" applyNumberFormat="1" applyFont="1" applyFill="1" applyBorder="1" applyAlignment="1">
      <alignment horizontal="center"/>
    </xf>
    <xf numFmtId="4" fontId="12" fillId="0" borderId="8" xfId="0" applyNumberFormat="1" applyFont="1" applyFill="1" applyBorder="1" applyAlignment="1">
      <alignment horizontal="center"/>
    </xf>
    <xf numFmtId="167" fontId="15" fillId="7" borderId="8" xfId="1" applyNumberFormat="1" applyFont="1" applyFill="1" applyBorder="1" applyAlignment="1">
      <alignment horizontal="left"/>
    </xf>
    <xf numFmtId="167" fontId="12" fillId="7" borderId="10" xfId="1" applyNumberFormat="1" applyFont="1" applyFill="1" applyBorder="1" applyAlignment="1">
      <alignment horizontal="center"/>
    </xf>
    <xf numFmtId="4" fontId="12" fillId="0" borderId="9" xfId="0" applyNumberFormat="1" applyFont="1" applyFill="1" applyBorder="1" applyAlignment="1">
      <alignment horizontal="left" wrapText="1"/>
    </xf>
    <xf numFmtId="3" fontId="12" fillId="0" borderId="9" xfId="0" applyNumberFormat="1" applyFont="1" applyFill="1" applyBorder="1" applyAlignment="1">
      <alignment horizontal="left" wrapText="1"/>
    </xf>
    <xf numFmtId="167" fontId="12" fillId="7" borderId="9" xfId="1" applyNumberFormat="1" applyFont="1" applyFill="1" applyBorder="1" applyAlignment="1">
      <alignment horizontal="center"/>
    </xf>
    <xf numFmtId="3" fontId="15" fillId="0" borderId="8" xfId="0" applyNumberFormat="1" applyFont="1" applyFill="1" applyBorder="1" applyAlignment="1">
      <alignment horizontal="left" wrapText="1"/>
    </xf>
    <xf numFmtId="169" fontId="12" fillId="7" borderId="8" xfId="1" applyNumberFormat="1" applyFont="1" applyFill="1" applyBorder="1" applyAlignment="1">
      <alignment horizontal="center"/>
    </xf>
    <xf numFmtId="169" fontId="6" fillId="0" borderId="6" xfId="1" applyNumberFormat="1" applyFont="1" applyFill="1" applyBorder="1" applyAlignment="1">
      <alignment horizontal="center"/>
    </xf>
    <xf numFmtId="0" fontId="3" fillId="0" borderId="0" xfId="0" applyFont="1" applyAlignment="1">
      <alignment horizontal="center" vertical="center"/>
    </xf>
    <xf numFmtId="0" fontId="12" fillId="0" borderId="8" xfId="0" applyFont="1" applyBorder="1" applyAlignment="1">
      <alignment horizontal="center" vertical="center"/>
    </xf>
    <xf numFmtId="0" fontId="2" fillId="0" borderId="0" xfId="0" applyFont="1" applyAlignment="1"/>
    <xf numFmtId="0" fontId="0" fillId="0" borderId="0" xfId="0" applyFill="1" applyAlignment="1"/>
    <xf numFmtId="0" fontId="27" fillId="0" borderId="0" xfId="0" applyFont="1" applyAlignment="1">
      <alignment vertical="center" wrapText="1"/>
    </xf>
    <xf numFmtId="4" fontId="15" fillId="0" borderId="15" xfId="0" applyNumberFormat="1" applyFont="1" applyFill="1" applyBorder="1" applyAlignment="1"/>
    <xf numFmtId="0" fontId="28" fillId="0" borderId="15" xfId="0" applyFont="1" applyBorder="1"/>
    <xf numFmtId="0" fontId="28" fillId="0" borderId="12" xfId="0" applyFont="1" applyFill="1" applyBorder="1" applyAlignment="1">
      <alignment vertical="center" wrapText="1"/>
    </xf>
    <xf numFmtId="0" fontId="28" fillId="0" borderId="22" xfId="0" applyFont="1" applyFill="1" applyBorder="1" applyAlignment="1">
      <alignment vertical="center" wrapText="1"/>
    </xf>
    <xf numFmtId="2" fontId="29" fillId="5" borderId="8" xfId="1" applyNumberFormat="1" applyFont="1" applyFill="1" applyBorder="1" applyAlignment="1">
      <alignment horizontal="left"/>
    </xf>
    <xf numFmtId="169" fontId="6" fillId="7" borderId="8" xfId="1" applyNumberFormat="1" applyFont="1" applyFill="1" applyBorder="1" applyAlignment="1">
      <alignment horizontal="center"/>
    </xf>
    <xf numFmtId="169" fontId="8" fillId="5" borderId="8" xfId="1" applyNumberFormat="1" applyFont="1" applyFill="1" applyBorder="1" applyAlignment="1">
      <alignment horizontal="center"/>
    </xf>
    <xf numFmtId="4" fontId="12" fillId="0" borderId="16" xfId="0" applyNumberFormat="1" applyFont="1" applyFill="1" applyBorder="1" applyAlignment="1"/>
    <xf numFmtId="0" fontId="0" fillId="0" borderId="8" xfId="0" applyBorder="1"/>
    <xf numFmtId="43" fontId="2" fillId="0" borderId="8" xfId="1" applyFill="1" applyBorder="1"/>
    <xf numFmtId="2" fontId="12" fillId="7" borderId="8" xfId="1" applyNumberFormat="1" applyFont="1" applyFill="1" applyBorder="1" applyAlignment="1">
      <alignment horizontal="center"/>
    </xf>
    <xf numFmtId="170" fontId="12" fillId="7" borderId="6" xfId="1" applyNumberFormat="1" applyFont="1" applyFill="1" applyBorder="1" applyAlignment="1">
      <alignment horizontal="center"/>
    </xf>
    <xf numFmtId="170" fontId="12" fillId="7" borderId="8" xfId="1" applyNumberFormat="1" applyFont="1" applyFill="1" applyBorder="1" applyAlignment="1">
      <alignment horizontal="center"/>
    </xf>
    <xf numFmtId="169" fontId="15" fillId="7" borderId="8" xfId="1" applyNumberFormat="1" applyFont="1" applyFill="1" applyBorder="1" applyAlignment="1">
      <alignment horizontal="left"/>
    </xf>
    <xf numFmtId="0" fontId="17" fillId="0" borderId="0" xfId="0" applyFont="1" applyAlignment="1">
      <alignment horizontal="left" wrapText="1"/>
    </xf>
    <xf numFmtId="0" fontId="4" fillId="0" borderId="0" xfId="0" applyFont="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2" fillId="0" borderId="29"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30" xfId="0" applyFont="1" applyFill="1" applyBorder="1" applyAlignment="1">
      <alignment horizontal="left" vertical="center" wrapText="1"/>
    </xf>
    <xf numFmtId="0" fontId="12" fillId="0" borderId="31"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32" xfId="0" applyFont="1" applyFill="1" applyBorder="1" applyAlignment="1">
      <alignment horizontal="left" vertical="center" wrapText="1"/>
    </xf>
    <xf numFmtId="4" fontId="12" fillId="0" borderId="15" xfId="0" applyNumberFormat="1" applyFont="1" applyFill="1" applyBorder="1" applyAlignment="1">
      <alignment horizontal="left" wrapText="1"/>
    </xf>
    <xf numFmtId="4" fontId="12" fillId="0" borderId="22" xfId="0" applyNumberFormat="1" applyFont="1" applyFill="1" applyBorder="1" applyAlignment="1">
      <alignment horizontal="left" wrapText="1"/>
    </xf>
    <xf numFmtId="4" fontId="12" fillId="0" borderId="12" xfId="0" applyNumberFormat="1" applyFont="1" applyFill="1" applyBorder="1" applyAlignment="1">
      <alignment horizontal="left" wrapText="1"/>
    </xf>
    <xf numFmtId="0" fontId="26" fillId="0" borderId="31" xfId="0" applyFont="1" applyFill="1" applyBorder="1" applyAlignment="1">
      <alignment horizontal="left" vertical="center" wrapText="1"/>
    </xf>
    <xf numFmtId="0" fontId="26" fillId="0" borderId="11" xfId="0" applyFont="1" applyFill="1" applyBorder="1" applyAlignment="1">
      <alignment horizontal="left" vertical="center" wrapText="1"/>
    </xf>
    <xf numFmtId="0" fontId="26" fillId="0" borderId="32" xfId="0" applyFont="1" applyFill="1" applyBorder="1" applyAlignment="1">
      <alignment horizontal="left" vertical="center" wrapText="1"/>
    </xf>
    <xf numFmtId="0" fontId="28" fillId="0" borderId="29" xfId="0" applyFont="1" applyFill="1" applyBorder="1" applyAlignment="1">
      <alignment horizontal="left" vertical="center" wrapText="1"/>
    </xf>
    <xf numFmtId="0" fontId="28" fillId="0" borderId="0" xfId="0" applyFont="1" applyFill="1" applyBorder="1" applyAlignment="1">
      <alignment horizontal="left" vertical="center" wrapText="1"/>
    </xf>
    <xf numFmtId="0" fontId="28" fillId="0" borderId="30" xfId="0" applyFont="1" applyFill="1" applyBorder="1" applyAlignment="1">
      <alignment horizontal="left" vertical="center" wrapText="1"/>
    </xf>
    <xf numFmtId="0" fontId="28" fillId="0" borderId="31"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0" borderId="32" xfId="0" applyFont="1" applyFill="1" applyBorder="1" applyAlignment="1">
      <alignment horizontal="left" vertical="center" wrapText="1"/>
    </xf>
    <xf numFmtId="4" fontId="15" fillId="0" borderId="15" xfId="0" applyNumberFormat="1" applyFont="1" applyFill="1" applyBorder="1" applyAlignment="1">
      <alignment horizontal="left" wrapText="1"/>
    </xf>
    <xf numFmtId="4" fontId="15" fillId="0" borderId="22" xfId="0" applyNumberFormat="1" applyFont="1" applyFill="1" applyBorder="1" applyAlignment="1">
      <alignment horizontal="left" wrapText="1"/>
    </xf>
    <xf numFmtId="0" fontId="12" fillId="0" borderId="7"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20" xfId="0" applyFont="1" applyFill="1" applyBorder="1" applyAlignment="1">
      <alignment horizontal="left" vertical="center" wrapText="1"/>
    </xf>
    <xf numFmtId="4" fontId="12" fillId="0" borderId="27" xfId="0" applyNumberFormat="1" applyFont="1" applyFill="1" applyBorder="1" applyAlignment="1">
      <alignment horizontal="left" vertical="center" wrapText="1"/>
    </xf>
    <xf numFmtId="4" fontId="12" fillId="0" borderId="13" xfId="0" applyNumberFormat="1" applyFont="1" applyFill="1" applyBorder="1" applyAlignment="1">
      <alignment horizontal="left" vertical="center" wrapText="1"/>
    </xf>
    <xf numFmtId="4" fontId="12" fillId="0" borderId="28" xfId="0" applyNumberFormat="1" applyFont="1" applyFill="1" applyBorder="1" applyAlignment="1">
      <alignment horizontal="left" vertical="center" wrapText="1"/>
    </xf>
    <xf numFmtId="4" fontId="12" fillId="0" borderId="31" xfId="0" applyNumberFormat="1" applyFont="1" applyFill="1" applyBorder="1" applyAlignment="1">
      <alignment horizontal="left" vertical="center" wrapText="1"/>
    </xf>
    <xf numFmtId="4" fontId="12" fillId="0" borderId="11" xfId="0" applyNumberFormat="1" applyFont="1" applyFill="1" applyBorder="1" applyAlignment="1">
      <alignment horizontal="left" vertical="center" wrapText="1"/>
    </xf>
    <xf numFmtId="4" fontId="12" fillId="0" borderId="32" xfId="0" applyNumberFormat="1" applyFont="1" applyFill="1" applyBorder="1" applyAlignment="1">
      <alignment horizontal="left" vertical="center" wrapText="1"/>
    </xf>
    <xf numFmtId="4" fontId="12" fillId="0" borderId="0" xfId="0" applyNumberFormat="1" applyFont="1" applyFill="1" applyBorder="1" applyAlignment="1">
      <alignment horizontal="left" vertical="center" wrapText="1"/>
    </xf>
    <xf numFmtId="4" fontId="12" fillId="0" borderId="30" xfId="0" applyNumberFormat="1" applyFont="1" applyFill="1" applyBorder="1" applyAlignment="1">
      <alignment horizontal="left" vertical="center" wrapText="1"/>
    </xf>
    <xf numFmtId="0" fontId="12" fillId="0" borderId="27"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28"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33" xfId="0" applyFont="1" applyFill="1" applyBorder="1" applyAlignment="1">
      <alignment horizontal="left" vertical="center" wrapText="1"/>
    </xf>
    <xf numFmtId="0" fontId="26" fillId="0" borderId="15" xfId="0" applyFont="1" applyFill="1" applyBorder="1" applyAlignment="1">
      <alignment horizontal="left" vertical="center" wrapText="1"/>
    </xf>
    <xf numFmtId="0" fontId="26" fillId="0" borderId="12" xfId="0" applyFont="1" applyFill="1" applyBorder="1" applyAlignment="1">
      <alignment horizontal="left" vertical="center" wrapText="1"/>
    </xf>
    <xf numFmtId="0" fontId="26" fillId="0" borderId="22" xfId="0" applyFont="1" applyFill="1" applyBorder="1" applyAlignment="1">
      <alignment horizontal="left" vertical="center" wrapText="1"/>
    </xf>
    <xf numFmtId="4" fontId="12" fillId="0" borderId="15" xfId="0" applyNumberFormat="1" applyFont="1" applyFill="1" applyBorder="1" applyAlignment="1">
      <alignment horizontal="left" vertical="center" wrapText="1"/>
    </xf>
    <xf numFmtId="4" fontId="12" fillId="0" borderId="12" xfId="0" applyNumberFormat="1" applyFont="1" applyFill="1" applyBorder="1" applyAlignment="1">
      <alignment horizontal="left" vertical="center" wrapText="1"/>
    </xf>
    <xf numFmtId="4" fontId="12" fillId="0" borderId="22" xfId="0" applyNumberFormat="1" applyFont="1" applyFill="1" applyBorder="1" applyAlignment="1">
      <alignment horizontal="left" vertical="center" wrapText="1"/>
    </xf>
    <xf numFmtId="0" fontId="15" fillId="0" borderId="15" xfId="0" applyFont="1" applyFill="1" applyBorder="1" applyAlignment="1">
      <alignment horizontal="left" vertical="center" wrapText="1"/>
    </xf>
    <xf numFmtId="0" fontId="0" fillId="0" borderId="0" xfId="0" applyAlignment="1">
      <alignment horizontal="distributed" wrapText="1"/>
    </xf>
    <xf numFmtId="4" fontId="12" fillId="0" borderId="14" xfId="0" applyNumberFormat="1" applyFont="1" applyFill="1" applyBorder="1" applyAlignment="1">
      <alignment horizontal="left" wrapText="1"/>
    </xf>
    <xf numFmtId="4" fontId="12" fillId="0" borderId="21" xfId="0" applyNumberFormat="1" applyFont="1" applyFill="1" applyBorder="1" applyAlignment="1">
      <alignment horizontal="left" wrapText="1"/>
    </xf>
    <xf numFmtId="4" fontId="12" fillId="0" borderId="29" xfId="0" applyNumberFormat="1" applyFont="1" applyFill="1" applyBorder="1" applyAlignment="1">
      <alignment horizontal="left" vertical="center" wrapText="1"/>
    </xf>
    <xf numFmtId="0" fontId="21" fillId="0" borderId="15" xfId="2" applyFill="1" applyBorder="1" applyAlignment="1">
      <alignment horizontal="left" vertical="center" wrapText="1"/>
    </xf>
    <xf numFmtId="0" fontId="12" fillId="0" borderId="27" xfId="0" applyFont="1" applyBorder="1" applyAlignment="1">
      <alignment horizontal="left" wrapText="1"/>
    </xf>
    <xf numFmtId="0" fontId="12" fillId="0" borderId="13" xfId="0" applyFont="1" applyBorder="1" applyAlignment="1">
      <alignment horizontal="left" wrapText="1"/>
    </xf>
    <xf numFmtId="0" fontId="12" fillId="0" borderId="28" xfId="0" applyFont="1" applyBorder="1" applyAlignment="1">
      <alignment horizontal="left" wrapText="1"/>
    </xf>
    <xf numFmtId="0" fontId="12" fillId="0" borderId="31" xfId="0" applyFont="1" applyBorder="1" applyAlignment="1">
      <alignment horizontal="left" wrapText="1"/>
    </xf>
    <xf numFmtId="0" fontId="12" fillId="0" borderId="11" xfId="0" applyFont="1" applyBorder="1" applyAlignment="1">
      <alignment horizontal="left" wrapText="1"/>
    </xf>
    <xf numFmtId="0" fontId="12" fillId="0" borderId="32" xfId="0" applyFont="1" applyBorder="1" applyAlignment="1">
      <alignment horizontal="left" wrapText="1"/>
    </xf>
    <xf numFmtId="0" fontId="30" fillId="0" borderId="8" xfId="0" applyFont="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10.png"/></Relationships>
</file>

<file path=xl/drawings/_rels/drawing7.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3533873</xdr:colOff>
      <xdr:row>0</xdr:row>
      <xdr:rowOff>381000</xdr:rowOff>
    </xdr:from>
    <xdr:to>
      <xdr:col>1</xdr:col>
      <xdr:colOff>5506461</xdr:colOff>
      <xdr:row>3</xdr:row>
      <xdr:rowOff>25400</xdr:rowOff>
    </xdr:to>
    <xdr:pic>
      <xdr:nvPicPr>
        <xdr:cNvPr id="4" name="Grafik 3">
          <a:extLst>
            <a:ext uri="{FF2B5EF4-FFF2-40B4-BE49-F238E27FC236}">
              <a16:creationId xmlns:a16="http://schemas.microsoft.com/office/drawing/2014/main" id="{47FC0803-314F-40ED-8416-416C1648BAA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rot="10800000">
          <a:off x="5426173" y="381000"/>
          <a:ext cx="1972588" cy="2768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0</xdr:col>
      <xdr:colOff>12383</xdr:colOff>
      <xdr:row>2</xdr:row>
      <xdr:rowOff>28574</xdr:rowOff>
    </xdr:from>
    <xdr:to>
      <xdr:col>5</xdr:col>
      <xdr:colOff>1006070</xdr:colOff>
      <xdr:row>30</xdr:row>
      <xdr:rowOff>47625</xdr:rowOff>
    </xdr:to>
    <xdr:pic>
      <xdr:nvPicPr>
        <xdr:cNvPr id="3" name="Grafik 2">
          <a:extLst>
            <a:ext uri="{FF2B5EF4-FFF2-40B4-BE49-F238E27FC236}">
              <a16:creationId xmlns:a16="http://schemas.microsoft.com/office/drawing/2014/main" id="{6D9C8B6A-27D6-4400-B286-AB196BA4A59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383" y="657224"/>
          <a:ext cx="6318162" cy="8867776"/>
        </a:xfrm>
        <a:prstGeom prst="rect">
          <a:avLst/>
        </a:prstGeom>
        <a:ln w="12700">
          <a:solidFill>
            <a:srgbClr val="0070C0"/>
          </a:solid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952500</xdr:colOff>
      <xdr:row>3</xdr:row>
      <xdr:rowOff>28575</xdr:rowOff>
    </xdr:from>
    <xdr:to>
      <xdr:col>5</xdr:col>
      <xdr:colOff>961770</xdr:colOff>
      <xdr:row>9</xdr:row>
      <xdr:rowOff>142654</xdr:rowOff>
    </xdr:to>
    <xdr:pic>
      <xdr:nvPicPr>
        <xdr:cNvPr id="6" name="Grafik 5">
          <a:extLst>
            <a:ext uri="{FF2B5EF4-FFF2-40B4-BE49-F238E27FC236}">
              <a16:creationId xmlns:a16="http://schemas.microsoft.com/office/drawing/2014/main" id="{274FA404-4FFD-4065-97E2-32F0D0AE1CAE}"/>
            </a:ext>
          </a:extLst>
        </xdr:cNvPr>
        <xdr:cNvPicPr>
          <a:picLocks noChangeAspect="1"/>
        </xdr:cNvPicPr>
      </xdr:nvPicPr>
      <xdr:blipFill>
        <a:blip xmlns:r="http://schemas.openxmlformats.org/officeDocument/2006/relationships" r:embed="rId3" cstate="print"/>
        <a:stretch>
          <a:fillRect/>
        </a:stretch>
      </xdr:blipFill>
      <xdr:spPr>
        <a:xfrm>
          <a:off x="4248150" y="923925"/>
          <a:ext cx="2038095" cy="177142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346237</xdr:colOff>
      <xdr:row>4</xdr:row>
      <xdr:rowOff>273708</xdr:rowOff>
    </xdr:from>
    <xdr:to>
      <xdr:col>5</xdr:col>
      <xdr:colOff>947481</xdr:colOff>
      <xdr:row>9</xdr:row>
      <xdr:rowOff>251812</xdr:rowOff>
    </xdr:to>
    <xdr:pic>
      <xdr:nvPicPr>
        <xdr:cNvPr id="5" name="Grafik 4">
          <a:extLst>
            <a:ext uri="{FF2B5EF4-FFF2-40B4-BE49-F238E27FC236}">
              <a16:creationId xmlns:a16="http://schemas.microsoft.com/office/drawing/2014/main" id="{F14B1D50-728C-4370-92E4-A0AC8857C1D2}"/>
            </a:ext>
          </a:extLst>
        </xdr:cNvPr>
        <xdr:cNvPicPr>
          <a:picLocks noChangeAspect="1"/>
        </xdr:cNvPicPr>
      </xdr:nvPicPr>
      <xdr:blipFill>
        <a:blip xmlns:r="http://schemas.openxmlformats.org/officeDocument/2006/relationships" r:embed="rId3"/>
        <a:stretch>
          <a:fillRect/>
        </a:stretch>
      </xdr:blipFill>
      <xdr:spPr>
        <a:xfrm>
          <a:off x="3641668" y="1434225"/>
          <a:ext cx="2692365" cy="14232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1895476</xdr:colOff>
      <xdr:row>9</xdr:row>
      <xdr:rowOff>266700</xdr:rowOff>
    </xdr:from>
    <xdr:to>
      <xdr:col>5</xdr:col>
      <xdr:colOff>1002320</xdr:colOff>
      <xdr:row>19</xdr:row>
      <xdr:rowOff>161925</xdr:rowOff>
    </xdr:to>
    <xdr:pic>
      <xdr:nvPicPr>
        <xdr:cNvPr id="2" name="Grafik 1">
          <a:extLst>
            <a:ext uri="{FF2B5EF4-FFF2-40B4-BE49-F238E27FC236}">
              <a16:creationId xmlns:a16="http://schemas.microsoft.com/office/drawing/2014/main" id="{E6DAB4E7-BEE7-4653-ACB0-4EF808FFD593}"/>
            </a:ext>
          </a:extLst>
        </xdr:cNvPr>
        <xdr:cNvPicPr>
          <a:picLocks noChangeAspect="1"/>
        </xdr:cNvPicPr>
      </xdr:nvPicPr>
      <xdr:blipFill>
        <a:blip xmlns:r="http://schemas.openxmlformats.org/officeDocument/2006/relationships" r:embed="rId3" cstate="print"/>
        <a:stretch>
          <a:fillRect/>
        </a:stretch>
      </xdr:blipFill>
      <xdr:spPr>
        <a:xfrm>
          <a:off x="3162301" y="2952750"/>
          <a:ext cx="3164494" cy="26574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0</xdr:col>
      <xdr:colOff>647699</xdr:colOff>
      <xdr:row>11</xdr:row>
      <xdr:rowOff>130755</xdr:rowOff>
    </xdr:from>
    <xdr:to>
      <xdr:col>2</xdr:col>
      <xdr:colOff>2019299</xdr:colOff>
      <xdr:row>20</xdr:row>
      <xdr:rowOff>9032</xdr:rowOff>
    </xdr:to>
    <xdr:pic>
      <xdr:nvPicPr>
        <xdr:cNvPr id="2" name="Grafik 1">
          <a:extLst>
            <a:ext uri="{FF2B5EF4-FFF2-40B4-BE49-F238E27FC236}">
              <a16:creationId xmlns:a16="http://schemas.microsoft.com/office/drawing/2014/main" id="{5AC8B878-2D53-480B-85A2-3D1E397A4A29}"/>
            </a:ext>
          </a:extLst>
        </xdr:cNvPr>
        <xdr:cNvPicPr>
          <a:picLocks noChangeAspect="1"/>
        </xdr:cNvPicPr>
      </xdr:nvPicPr>
      <xdr:blipFill>
        <a:blip xmlns:r="http://schemas.openxmlformats.org/officeDocument/2006/relationships" r:embed="rId3" cstate="print"/>
        <a:stretch>
          <a:fillRect/>
        </a:stretch>
      </xdr:blipFill>
      <xdr:spPr>
        <a:xfrm>
          <a:off x="647699" y="3235905"/>
          <a:ext cx="2638425" cy="2364302"/>
        </a:xfrm>
        <a:prstGeom prst="rect">
          <a:avLst/>
        </a:prstGeom>
      </xdr:spPr>
    </xdr:pic>
    <xdr:clientData/>
  </xdr:twoCellAnchor>
  <xdr:twoCellAnchor editAs="oneCell">
    <xdr:from>
      <xdr:col>3</xdr:col>
      <xdr:colOff>57150</xdr:colOff>
      <xdr:row>9</xdr:row>
      <xdr:rowOff>238125</xdr:rowOff>
    </xdr:from>
    <xdr:to>
      <xdr:col>5</xdr:col>
      <xdr:colOff>954087</xdr:colOff>
      <xdr:row>19</xdr:row>
      <xdr:rowOff>247650</xdr:rowOff>
    </xdr:to>
    <xdr:pic>
      <xdr:nvPicPr>
        <xdr:cNvPr id="5" name="Grafik 4">
          <a:extLst>
            <a:ext uri="{FF2B5EF4-FFF2-40B4-BE49-F238E27FC236}">
              <a16:creationId xmlns:a16="http://schemas.microsoft.com/office/drawing/2014/main" id="{67C0E416-8AE8-4632-A063-8601B3C35302}"/>
            </a:ext>
          </a:extLst>
        </xdr:cNvPr>
        <xdr:cNvPicPr>
          <a:picLocks noChangeAspect="1"/>
        </xdr:cNvPicPr>
      </xdr:nvPicPr>
      <xdr:blipFill>
        <a:blip xmlns:r="http://schemas.openxmlformats.org/officeDocument/2006/relationships" r:embed="rId4" cstate="print"/>
        <a:stretch>
          <a:fillRect/>
        </a:stretch>
      </xdr:blipFill>
      <xdr:spPr>
        <a:xfrm>
          <a:off x="3352800" y="2790825"/>
          <a:ext cx="2925762" cy="27717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8505</xdr:colOff>
      <xdr:row>3</xdr:row>
      <xdr:rowOff>17008</xdr:rowOff>
    </xdr:from>
    <xdr:to>
      <xdr:col>4</xdr:col>
      <xdr:colOff>850446</xdr:colOff>
      <xdr:row>6</xdr:row>
      <xdr:rowOff>128969</xdr:rowOff>
    </xdr:to>
    <xdr:pic>
      <xdr:nvPicPr>
        <xdr:cNvPr id="2" name="Grafik 1">
          <a:extLst>
            <a:ext uri="{FF2B5EF4-FFF2-40B4-BE49-F238E27FC236}">
              <a16:creationId xmlns:a16="http://schemas.microsoft.com/office/drawing/2014/main" id="{76AEFF57-5281-4A2B-943A-4C84265ACD42}"/>
            </a:ext>
          </a:extLst>
        </xdr:cNvPr>
        <xdr:cNvPicPr>
          <a:picLocks noChangeAspect="1"/>
        </xdr:cNvPicPr>
      </xdr:nvPicPr>
      <xdr:blipFill>
        <a:blip xmlns:r="http://schemas.openxmlformats.org/officeDocument/2006/relationships" r:embed="rId3" cstate="print"/>
        <a:stretch>
          <a:fillRect/>
        </a:stretch>
      </xdr:blipFill>
      <xdr:spPr>
        <a:xfrm>
          <a:off x="3308237" y="909977"/>
          <a:ext cx="1896495" cy="92838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636070</xdr:colOff>
      <xdr:row>3</xdr:row>
      <xdr:rowOff>19050</xdr:rowOff>
    </xdr:from>
    <xdr:to>
      <xdr:col>5</xdr:col>
      <xdr:colOff>1008689</xdr:colOff>
      <xdr:row>10</xdr:row>
      <xdr:rowOff>266700</xdr:rowOff>
    </xdr:to>
    <xdr:pic>
      <xdr:nvPicPr>
        <xdr:cNvPr id="2" name="Grafik 1">
          <a:extLst>
            <a:ext uri="{FF2B5EF4-FFF2-40B4-BE49-F238E27FC236}">
              <a16:creationId xmlns:a16="http://schemas.microsoft.com/office/drawing/2014/main" id="{05DF998D-83D9-42CD-BF32-AB0D92CAB2E7}"/>
            </a:ext>
          </a:extLst>
        </xdr:cNvPr>
        <xdr:cNvPicPr>
          <a:picLocks noChangeAspect="1"/>
        </xdr:cNvPicPr>
      </xdr:nvPicPr>
      <xdr:blipFill>
        <a:blip xmlns:r="http://schemas.openxmlformats.org/officeDocument/2006/relationships" r:embed="rId3"/>
        <a:stretch>
          <a:fillRect/>
        </a:stretch>
      </xdr:blipFill>
      <xdr:spPr>
        <a:xfrm>
          <a:off x="3931720" y="914400"/>
          <a:ext cx="2401444" cy="218122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www.storiesonaplate.com/pimms-cocktail-pimms-no-1-rezept/"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I24"/>
  <sheetViews>
    <sheetView tabSelected="1" zoomScale="75" zoomScaleNormal="75" zoomScalePageLayoutView="75" workbookViewId="0">
      <selection activeCell="E13" sqref="E13"/>
    </sheetView>
  </sheetViews>
  <sheetFormatPr baseColWidth="10" defaultColWidth="11.42578125" defaultRowHeight="30" customHeight="1"/>
  <cols>
    <col min="1" max="1" width="28.42578125" style="13" customWidth="1"/>
    <col min="2" max="2" width="84.5703125" style="36" bestFit="1" customWidth="1"/>
    <col min="3" max="3" width="11.42578125" style="12"/>
  </cols>
  <sheetData>
    <row r="1" spans="1:7" ht="169.5" customHeight="1">
      <c r="A1" s="26"/>
      <c r="B1" s="131" t="s">
        <v>44</v>
      </c>
    </row>
    <row r="2" spans="1:7" ht="27.75" customHeight="1">
      <c r="B2" s="126"/>
      <c r="C2" s="173"/>
    </row>
    <row r="3" spans="1:7" ht="48" customHeight="1">
      <c r="A3" s="60" t="s">
        <v>18</v>
      </c>
      <c r="B3" s="130">
        <v>43790</v>
      </c>
      <c r="D3" s="193" t="s">
        <v>25</v>
      </c>
      <c r="E3" s="193"/>
      <c r="F3" s="44" t="s">
        <v>26</v>
      </c>
      <c r="G3" s="44">
        <v>0.25</v>
      </c>
    </row>
    <row r="4" spans="1:7" ht="27.75" customHeight="1">
      <c r="A4" s="60"/>
      <c r="B4" s="50"/>
      <c r="D4" s="43"/>
      <c r="E4" s="43"/>
      <c r="F4" s="44" t="s">
        <v>31</v>
      </c>
      <c r="G4" s="44">
        <v>1.25</v>
      </c>
    </row>
    <row r="5" spans="1:7" ht="48" customHeight="1">
      <c r="A5" s="60" t="s">
        <v>39</v>
      </c>
      <c r="B5" s="51" t="s">
        <v>140</v>
      </c>
      <c r="D5" s="193" t="s">
        <v>37</v>
      </c>
      <c r="E5" s="193"/>
      <c r="F5" s="44" t="s">
        <v>22</v>
      </c>
      <c r="G5" s="44" t="s">
        <v>27</v>
      </c>
    </row>
    <row r="6" spans="1:7" ht="30" customHeight="1">
      <c r="A6" s="60"/>
      <c r="B6" s="50"/>
      <c r="D6" s="42"/>
      <c r="F6" s="44" t="s">
        <v>32</v>
      </c>
      <c r="G6" s="44" t="s">
        <v>38</v>
      </c>
    </row>
    <row r="7" spans="1:7" ht="48" customHeight="1">
      <c r="A7" s="60" t="s">
        <v>40</v>
      </c>
      <c r="B7" s="51" t="s">
        <v>45</v>
      </c>
      <c r="F7" s="44" t="s">
        <v>23</v>
      </c>
      <c r="G7" s="44">
        <v>1</v>
      </c>
    </row>
    <row r="8" spans="1:7" ht="30" customHeight="1">
      <c r="A8" s="60"/>
      <c r="B8" s="50"/>
      <c r="F8" s="44" t="s">
        <v>24</v>
      </c>
      <c r="G8" s="44" t="s">
        <v>28</v>
      </c>
    </row>
    <row r="9" spans="1:7" ht="48" customHeight="1">
      <c r="A9" s="60" t="s">
        <v>12</v>
      </c>
      <c r="B9" s="61" t="s">
        <v>46</v>
      </c>
      <c r="F9" s="44" t="s">
        <v>29</v>
      </c>
      <c r="G9" s="44" t="s">
        <v>30</v>
      </c>
    </row>
    <row r="10" spans="1:7" ht="48" customHeight="1">
      <c r="A10" s="60" t="s">
        <v>141</v>
      </c>
      <c r="B10" s="62" t="s">
        <v>74</v>
      </c>
    </row>
    <row r="11" spans="1:7" ht="48" customHeight="1">
      <c r="A11" s="60" t="s">
        <v>142</v>
      </c>
      <c r="B11" s="63" t="s">
        <v>47</v>
      </c>
    </row>
    <row r="12" spans="1:7" ht="30" customHeight="1">
      <c r="A12" s="60"/>
      <c r="B12" s="50"/>
    </row>
    <row r="13" spans="1:7" ht="48" customHeight="1">
      <c r="A13" s="60" t="s">
        <v>13</v>
      </c>
      <c r="B13" s="51" t="s">
        <v>48</v>
      </c>
    </row>
    <row r="14" spans="1:7" s="4" customFormat="1" ht="30" customHeight="1">
      <c r="A14" s="60"/>
      <c r="B14" s="50"/>
      <c r="C14" s="12"/>
    </row>
    <row r="15" spans="1:7" ht="48" customHeight="1">
      <c r="A15" s="60" t="s">
        <v>33</v>
      </c>
      <c r="B15" s="51"/>
    </row>
    <row r="16" spans="1:7" s="4" customFormat="1" ht="30" customHeight="1">
      <c r="A16" s="60"/>
      <c r="B16" s="50"/>
      <c r="C16" s="12"/>
    </row>
    <row r="17" spans="1:9" ht="48" customHeight="1">
      <c r="A17" s="60" t="s">
        <v>17</v>
      </c>
      <c r="B17" s="51" t="s">
        <v>43</v>
      </c>
    </row>
    <row r="18" spans="1:9" ht="30" customHeight="1">
      <c r="A18" s="60"/>
      <c r="B18" s="50"/>
    </row>
    <row r="19" spans="1:9" ht="48" customHeight="1">
      <c r="A19" s="60" t="s">
        <v>14</v>
      </c>
      <c r="B19" s="52">
        <v>4</v>
      </c>
      <c r="D19" s="192"/>
      <c r="E19" s="192"/>
      <c r="F19" s="192"/>
      <c r="G19" s="192"/>
      <c r="H19" s="192"/>
      <c r="I19" s="192"/>
    </row>
    <row r="20" spans="1:9" ht="30" customHeight="1">
      <c r="A20" s="49"/>
      <c r="B20" s="53"/>
      <c r="F20" s="5"/>
    </row>
    <row r="22" spans="1:9" s="5" customFormat="1" ht="30" customHeight="1">
      <c r="A22" s="12"/>
      <c r="B22" s="36"/>
      <c r="C22" s="12"/>
      <c r="D22"/>
      <c r="E22"/>
    </row>
    <row r="23" spans="1:9" ht="30" customHeight="1">
      <c r="D23" s="5"/>
    </row>
    <row r="24" spans="1:9" ht="30" customHeight="1">
      <c r="D24" s="5"/>
    </row>
  </sheetData>
  <mergeCells count="3">
    <mergeCell ref="D19:I19"/>
    <mergeCell ref="D3:E3"/>
    <mergeCell ref="D5:E5"/>
  </mergeCells>
  <phoneticPr fontId="8" type="noConversion"/>
  <printOptions horizontalCentered="1"/>
  <pageMargins left="0.78740157480314965" right="0.78740157480314965" top="0.82677165354330717" bottom="0.98425196850393704" header="0.51181102362204722" footer="0.51181102362204722"/>
  <pageSetup paperSize="9" scale="70"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O39"/>
  <sheetViews>
    <sheetView showZeros="0" zoomScaleNormal="100" zoomScalePageLayoutView="70" workbookViewId="0">
      <selection activeCell="F18" sqref="F18"/>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5703125" customWidth="1"/>
    <col min="12" max="12" width="4.140625" bestFit="1" customWidth="1"/>
  </cols>
  <sheetData>
    <row r="1" spans="1:15" ht="26.25" customHeight="1">
      <c r="A1" s="47"/>
      <c r="B1" s="6"/>
      <c r="C1" s="6"/>
      <c r="D1" s="6"/>
      <c r="E1" s="28" t="s">
        <v>20</v>
      </c>
      <c r="F1" s="29">
        <f>SUM(Menu!B3)</f>
        <v>43790</v>
      </c>
      <c r="G1" s="1"/>
      <c r="I1" s="194" t="s">
        <v>5</v>
      </c>
      <c r="J1" s="195"/>
    </row>
    <row r="2" spans="1:15" s="2" customFormat="1" ht="23.25" customHeight="1">
      <c r="A2" s="38"/>
      <c r="B2" s="39"/>
      <c r="C2" s="39"/>
      <c r="D2" s="37"/>
      <c r="E2" s="30" t="s">
        <v>21</v>
      </c>
      <c r="F2" s="31">
        <f>Menu!B19</f>
        <v>4</v>
      </c>
      <c r="I2" s="32">
        <v>4</v>
      </c>
      <c r="J2" s="21" t="s">
        <v>2</v>
      </c>
      <c r="L2"/>
    </row>
    <row r="3" spans="1:15" s="8" customFormat="1" ht="21" customHeight="1">
      <c r="A3" s="10" t="s">
        <v>1</v>
      </c>
      <c r="B3" s="54" t="s">
        <v>0</v>
      </c>
      <c r="C3" s="11" t="s">
        <v>9</v>
      </c>
      <c r="D3" s="33" t="s">
        <v>8</v>
      </c>
      <c r="E3" s="22" t="s">
        <v>6</v>
      </c>
      <c r="F3" s="7" t="s">
        <v>7</v>
      </c>
      <c r="I3" s="22" t="s">
        <v>11</v>
      </c>
      <c r="J3" s="9" t="s">
        <v>3</v>
      </c>
      <c r="L3"/>
    </row>
    <row r="4" spans="1:15" ht="21.75" customHeight="1">
      <c r="A4" s="128">
        <f t="shared" ref="A4:A11" si="0">ROUND(SUM(J4*$F$2),2)</f>
        <v>0</v>
      </c>
      <c r="B4" s="40"/>
      <c r="C4" s="45"/>
      <c r="D4" s="56"/>
      <c r="E4" s="34"/>
      <c r="F4" s="64">
        <f>SUM(E4*A4)</f>
        <v>0</v>
      </c>
      <c r="I4" s="105"/>
      <c r="J4" s="106">
        <f t="shared" ref="J4:J18" si="1">I4/$I$2</f>
        <v>0</v>
      </c>
      <c r="K4" s="14"/>
      <c r="M4" s="43"/>
      <c r="N4" s="44"/>
      <c r="O4" s="44"/>
    </row>
    <row r="5" spans="1:15" ht="21.75" customHeight="1">
      <c r="A5" s="127">
        <f t="shared" si="0"/>
        <v>0</v>
      </c>
      <c r="B5" s="41"/>
      <c r="C5" s="46"/>
      <c r="D5" s="57"/>
      <c r="E5" s="35"/>
      <c r="F5" s="65">
        <f t="shared" ref="F5:F20" si="2">SUM(E5*A5)</f>
        <v>0</v>
      </c>
      <c r="I5" s="107"/>
      <c r="J5" s="108">
        <f t="shared" si="1"/>
        <v>0</v>
      </c>
      <c r="K5" s="14"/>
      <c r="M5" s="43"/>
      <c r="N5" s="44"/>
      <c r="O5" s="44"/>
    </row>
    <row r="6" spans="1:15" ht="21.75" customHeight="1">
      <c r="A6" s="127">
        <f t="shared" si="0"/>
        <v>0</v>
      </c>
      <c r="B6" s="41"/>
      <c r="C6" s="46"/>
      <c r="D6" s="57"/>
      <c r="E6" s="35"/>
      <c r="F6" s="65">
        <f t="shared" si="2"/>
        <v>0</v>
      </c>
      <c r="I6" s="107"/>
      <c r="J6" s="108">
        <f t="shared" si="1"/>
        <v>0</v>
      </c>
      <c r="K6" s="14"/>
      <c r="M6" s="43"/>
      <c r="N6" s="44"/>
      <c r="O6" s="44"/>
    </row>
    <row r="7" spans="1:15" ht="21.75" customHeight="1">
      <c r="A7" s="127">
        <f t="shared" si="0"/>
        <v>0</v>
      </c>
      <c r="B7" s="41"/>
      <c r="C7" s="46"/>
      <c r="D7" s="57"/>
      <c r="E7" s="35"/>
      <c r="F7" s="65">
        <f t="shared" si="2"/>
        <v>0</v>
      </c>
      <c r="I7" s="107"/>
      <c r="J7" s="108">
        <f t="shared" si="1"/>
        <v>0</v>
      </c>
      <c r="K7" s="14"/>
      <c r="N7" s="44"/>
    </row>
    <row r="8" spans="1:15" ht="21.75" customHeight="1">
      <c r="A8" s="127">
        <f t="shared" si="0"/>
        <v>0</v>
      </c>
      <c r="B8" s="41"/>
      <c r="C8" s="46"/>
      <c r="D8" s="57"/>
      <c r="E8" s="35"/>
      <c r="F8" s="65">
        <f t="shared" si="2"/>
        <v>0</v>
      </c>
      <c r="I8" s="107"/>
      <c r="J8" s="108">
        <f t="shared" si="1"/>
        <v>0</v>
      </c>
      <c r="K8" s="14"/>
      <c r="N8" s="44"/>
    </row>
    <row r="9" spans="1:15" ht="21.75" customHeight="1">
      <c r="A9" s="127">
        <f t="shared" si="0"/>
        <v>0</v>
      </c>
      <c r="B9" s="41"/>
      <c r="C9" s="46"/>
      <c r="D9" s="57"/>
      <c r="E9" s="35"/>
      <c r="F9" s="65">
        <f t="shared" si="2"/>
        <v>0</v>
      </c>
      <c r="I9" s="107"/>
      <c r="J9" s="108">
        <f t="shared" si="1"/>
        <v>0</v>
      </c>
      <c r="K9" s="14"/>
      <c r="N9" s="44"/>
    </row>
    <row r="10" spans="1:15" ht="21.75" customHeight="1">
      <c r="A10" s="127">
        <f t="shared" si="0"/>
        <v>0</v>
      </c>
      <c r="B10" s="41"/>
      <c r="C10" s="46"/>
      <c r="D10" s="57"/>
      <c r="E10" s="35"/>
      <c r="F10" s="65">
        <f t="shared" si="2"/>
        <v>0</v>
      </c>
      <c r="I10" s="107"/>
      <c r="J10" s="108">
        <f t="shared" si="1"/>
        <v>0</v>
      </c>
      <c r="K10" s="14"/>
      <c r="N10" s="44"/>
    </row>
    <row r="11" spans="1:15" ht="21.75" customHeight="1">
      <c r="A11" s="127">
        <f t="shared" si="0"/>
        <v>0</v>
      </c>
      <c r="B11" s="41"/>
      <c r="C11" s="46"/>
      <c r="D11" s="57"/>
      <c r="E11" s="35"/>
      <c r="F11" s="65">
        <f t="shared" si="2"/>
        <v>0</v>
      </c>
      <c r="I11" s="107"/>
      <c r="J11" s="108">
        <f t="shared" si="1"/>
        <v>0</v>
      </c>
      <c r="K11" s="14"/>
      <c r="N11" s="44"/>
    </row>
    <row r="12" spans="1:15" ht="21.75" customHeight="1">
      <c r="A12" s="127">
        <f t="shared" ref="A12:A20" si="3">ROUND(SUM(J12*$F$2),2)</f>
        <v>0</v>
      </c>
      <c r="B12" s="41"/>
      <c r="C12" s="46"/>
      <c r="D12" s="57"/>
      <c r="E12" s="35"/>
      <c r="F12" s="65">
        <f t="shared" si="2"/>
        <v>0</v>
      </c>
      <c r="I12" s="107"/>
      <c r="J12" s="108">
        <f t="shared" si="1"/>
        <v>0</v>
      </c>
      <c r="K12" s="14"/>
      <c r="N12" s="44"/>
    </row>
    <row r="13" spans="1:15" ht="21.75" customHeight="1">
      <c r="A13" s="127">
        <f t="shared" si="3"/>
        <v>0</v>
      </c>
      <c r="B13" s="41"/>
      <c r="C13" s="46"/>
      <c r="D13" s="57"/>
      <c r="E13" s="35"/>
      <c r="F13" s="65">
        <f t="shared" si="2"/>
        <v>0</v>
      </c>
      <c r="I13" s="107"/>
      <c r="J13" s="108">
        <f t="shared" si="1"/>
        <v>0</v>
      </c>
      <c r="K13" s="14"/>
      <c r="N13" s="44"/>
    </row>
    <row r="14" spans="1:15" ht="21.75" customHeight="1">
      <c r="A14" s="127">
        <f t="shared" si="3"/>
        <v>0</v>
      </c>
      <c r="B14" s="41"/>
      <c r="C14" s="46"/>
      <c r="D14" s="57"/>
      <c r="E14" s="35"/>
      <c r="F14" s="65">
        <f t="shared" si="2"/>
        <v>0</v>
      </c>
      <c r="I14" s="107"/>
      <c r="J14" s="108">
        <f t="shared" si="1"/>
        <v>0</v>
      </c>
      <c r="K14" s="14"/>
      <c r="N14" s="44"/>
    </row>
    <row r="15" spans="1:15" ht="21.75" customHeight="1">
      <c r="A15" s="127">
        <f t="shared" si="3"/>
        <v>0</v>
      </c>
      <c r="B15" s="41"/>
      <c r="C15" s="46"/>
      <c r="D15" s="57"/>
      <c r="E15" s="35"/>
      <c r="F15" s="65">
        <f t="shared" si="2"/>
        <v>0</v>
      </c>
      <c r="I15" s="107"/>
      <c r="J15" s="108">
        <f t="shared" si="1"/>
        <v>0</v>
      </c>
      <c r="K15" s="14"/>
      <c r="N15" s="44"/>
    </row>
    <row r="16" spans="1:15" ht="21.75" customHeight="1">
      <c r="A16" s="127">
        <f t="shared" si="3"/>
        <v>0</v>
      </c>
      <c r="B16" s="41"/>
      <c r="C16" s="46"/>
      <c r="D16" s="57"/>
      <c r="E16" s="35"/>
      <c r="F16" s="65">
        <f t="shared" si="2"/>
        <v>0</v>
      </c>
      <c r="I16" s="107"/>
      <c r="J16" s="108">
        <f t="shared" si="1"/>
        <v>0</v>
      </c>
      <c r="K16" s="14"/>
      <c r="N16" s="44"/>
    </row>
    <row r="17" spans="1:11" ht="21.75" customHeight="1">
      <c r="A17" s="127">
        <f t="shared" si="3"/>
        <v>0</v>
      </c>
      <c r="B17" s="41"/>
      <c r="C17" s="46"/>
      <c r="D17" s="57"/>
      <c r="E17" s="35"/>
      <c r="F17" s="65">
        <f t="shared" si="2"/>
        <v>0</v>
      </c>
      <c r="I17" s="107"/>
      <c r="J17" s="108">
        <f t="shared" si="1"/>
        <v>0</v>
      </c>
      <c r="K17" s="14"/>
    </row>
    <row r="18" spans="1:11" ht="21.75" customHeight="1">
      <c r="A18" s="129">
        <f t="shared" si="3"/>
        <v>0</v>
      </c>
      <c r="B18" s="41"/>
      <c r="C18" s="46"/>
      <c r="D18" s="57"/>
      <c r="E18" s="35"/>
      <c r="F18" s="66">
        <f t="shared" si="2"/>
        <v>0</v>
      </c>
      <c r="I18" s="107"/>
      <c r="J18" s="108">
        <f t="shared" si="1"/>
        <v>0</v>
      </c>
      <c r="K18" s="14"/>
    </row>
    <row r="19" spans="1:11" ht="21.75" customHeight="1">
      <c r="A19" s="129">
        <f t="shared" si="3"/>
        <v>0</v>
      </c>
      <c r="B19" s="41"/>
      <c r="C19" s="46"/>
      <c r="D19" s="57"/>
      <c r="E19" s="35"/>
      <c r="F19" s="66">
        <f t="shared" si="2"/>
        <v>0</v>
      </c>
      <c r="I19" s="107"/>
      <c r="J19" s="108">
        <f t="shared" ref="J19:J20" si="4">I19/$I$2</f>
        <v>0</v>
      </c>
    </row>
    <row r="20" spans="1:11" ht="21.75" customHeight="1">
      <c r="A20" s="129">
        <f t="shared" si="3"/>
        <v>0</v>
      </c>
      <c r="B20" s="48"/>
      <c r="C20" s="55"/>
      <c r="D20" s="58"/>
      <c r="E20" s="35"/>
      <c r="F20" s="67">
        <f t="shared" si="2"/>
        <v>0</v>
      </c>
      <c r="I20" s="109"/>
      <c r="J20" s="110">
        <f t="shared" si="4"/>
        <v>0</v>
      </c>
    </row>
    <row r="21" spans="1:11" s="3" customFormat="1" ht="22.5" customHeight="1">
      <c r="A21" s="68" t="s">
        <v>19</v>
      </c>
      <c r="B21" s="69"/>
      <c r="C21" s="69"/>
      <c r="D21" s="70" t="s">
        <v>35</v>
      </c>
      <c r="E21" s="70"/>
      <c r="F21" s="71"/>
      <c r="G21"/>
      <c r="H21"/>
    </row>
    <row r="22" spans="1:11" ht="31.5" customHeight="1">
      <c r="A22" s="196"/>
      <c r="B22" s="197"/>
      <c r="C22" s="197"/>
      <c r="D22" s="197"/>
      <c r="E22" s="197"/>
      <c r="F22" s="198"/>
    </row>
    <row r="23" spans="1:11" ht="31.5" customHeight="1">
      <c r="A23" s="199"/>
      <c r="B23" s="200"/>
      <c r="C23" s="200"/>
      <c r="D23" s="200"/>
      <c r="E23" s="200"/>
      <c r="F23" s="201"/>
    </row>
    <row r="24" spans="1:11" ht="31.5" customHeight="1">
      <c r="A24" s="199"/>
      <c r="B24" s="200"/>
      <c r="C24" s="200"/>
      <c r="D24" s="200"/>
      <c r="E24" s="200"/>
      <c r="F24" s="201"/>
    </row>
    <row r="25" spans="1:11" ht="31.5" customHeight="1">
      <c r="A25" s="199"/>
      <c r="B25" s="200"/>
      <c r="C25" s="200"/>
      <c r="D25" s="200"/>
      <c r="E25" s="200"/>
      <c r="F25" s="201"/>
    </row>
    <row r="26" spans="1:11" ht="31.5" customHeight="1">
      <c r="A26" s="199"/>
      <c r="B26" s="200"/>
      <c r="C26" s="200"/>
      <c r="D26" s="200"/>
      <c r="E26" s="200"/>
      <c r="F26" s="201"/>
    </row>
    <row r="27" spans="1:11" ht="31.5" customHeight="1">
      <c r="A27" s="199"/>
      <c r="B27" s="200"/>
      <c r="C27" s="200"/>
      <c r="D27" s="200"/>
      <c r="E27" s="200"/>
      <c r="F27" s="201"/>
    </row>
    <row r="28" spans="1:11" s="3" customFormat="1" ht="31.5" customHeight="1">
      <c r="A28" s="199"/>
      <c r="B28" s="200"/>
      <c r="C28" s="200"/>
      <c r="D28" s="200"/>
      <c r="E28" s="200"/>
      <c r="F28" s="201"/>
      <c r="G28"/>
      <c r="H28"/>
    </row>
    <row r="29" spans="1:11" ht="31.5" customHeight="1">
      <c r="A29" s="199"/>
      <c r="B29" s="200"/>
      <c r="C29" s="200"/>
      <c r="D29" s="200"/>
      <c r="E29" s="200"/>
      <c r="F29" s="201"/>
      <c r="I29" s="3"/>
      <c r="J29" s="3"/>
      <c r="K29" s="3"/>
    </row>
    <row r="30" spans="1:11" ht="31.5" customHeight="1">
      <c r="A30" s="199"/>
      <c r="B30" s="200"/>
      <c r="C30" s="200"/>
      <c r="D30" s="200"/>
      <c r="E30" s="200"/>
      <c r="F30" s="201"/>
      <c r="I30" s="3"/>
      <c r="J30" s="3"/>
      <c r="K30" s="3"/>
    </row>
    <row r="31" spans="1:11" ht="31.5" customHeight="1">
      <c r="A31" s="199"/>
      <c r="B31" s="200"/>
      <c r="C31" s="200"/>
      <c r="D31" s="200"/>
      <c r="E31" s="200"/>
      <c r="F31" s="201"/>
      <c r="I31" s="3"/>
      <c r="J31" s="3"/>
      <c r="K31" s="3"/>
    </row>
    <row r="32" spans="1:11" ht="31.5" customHeight="1">
      <c r="A32" s="202"/>
      <c r="B32" s="203"/>
      <c r="C32" s="203"/>
      <c r="D32" s="203"/>
      <c r="E32" s="203"/>
      <c r="F32" s="204"/>
    </row>
    <row r="33" spans="10:10" customFormat="1">
      <c r="J33" s="3"/>
    </row>
    <row r="34" spans="10:10" customFormat="1"/>
    <row r="35" spans="10:10" customFormat="1"/>
    <row r="36" spans="10:10" customFormat="1"/>
    <row r="38" spans="10:10" customFormat="1"/>
    <row r="39" spans="10:10" customFormat="1"/>
  </sheetData>
  <mergeCells count="12">
    <mergeCell ref="A31:F31"/>
    <mergeCell ref="A32:F32"/>
    <mergeCell ref="A25:F25"/>
    <mergeCell ref="A26:F26"/>
    <mergeCell ref="A27:F27"/>
    <mergeCell ref="A28:F28"/>
    <mergeCell ref="A29:F29"/>
    <mergeCell ref="I1:J1"/>
    <mergeCell ref="A22:F22"/>
    <mergeCell ref="A23:F23"/>
    <mergeCell ref="A24:F24"/>
    <mergeCell ref="A30:F30"/>
  </mergeCells>
  <phoneticPr fontId="0" type="noConversion"/>
  <printOptions horizontalCentered="1"/>
  <pageMargins left="0.62992125984251968" right="0.31496062992125984" top="0.39370078740157483" bottom="0.35433070866141736" header="0.23622047244094491" footer="0.19685039370078741"/>
  <pageSetup paperSize="9"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O43"/>
  <sheetViews>
    <sheetView showZeros="0" topLeftCell="A13" zoomScaleNormal="100" workbookViewId="0">
      <selection activeCell="L31" sqref="L31"/>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5703125" customWidth="1"/>
    <col min="12" max="12" width="4.140625" bestFit="1" customWidth="1"/>
  </cols>
  <sheetData>
    <row r="1" spans="1:15" ht="26.25" customHeight="1">
      <c r="A1" s="47"/>
      <c r="B1" s="6"/>
      <c r="C1" s="6"/>
      <c r="D1" s="6"/>
      <c r="E1" s="28" t="s">
        <v>20</v>
      </c>
      <c r="F1" s="29">
        <f>SUM(Menu!B3)</f>
        <v>43790</v>
      </c>
      <c r="G1" s="1"/>
      <c r="I1" s="194" t="s">
        <v>5</v>
      </c>
      <c r="J1" s="195"/>
    </row>
    <row r="2" spans="1:15" s="2" customFormat="1" ht="23.25" customHeight="1">
      <c r="A2" s="38" t="str">
        <f>Menu!B7</f>
        <v>Geflügelleberli-Salat mit Äpfeln</v>
      </c>
      <c r="B2" s="39"/>
      <c r="C2" s="39"/>
      <c r="D2" s="37"/>
      <c r="E2" s="30" t="s">
        <v>21</v>
      </c>
      <c r="F2" s="31">
        <f>SUM(Menu!B19)</f>
        <v>4</v>
      </c>
      <c r="I2" s="32">
        <v>4</v>
      </c>
      <c r="J2" s="21" t="s">
        <v>2</v>
      </c>
      <c r="L2"/>
    </row>
    <row r="3" spans="1:15" s="8" customFormat="1" ht="21" customHeight="1">
      <c r="A3" s="10" t="s">
        <v>1</v>
      </c>
      <c r="B3" s="54" t="s">
        <v>0</v>
      </c>
      <c r="C3" s="11" t="s">
        <v>9</v>
      </c>
      <c r="D3" s="33" t="s">
        <v>8</v>
      </c>
      <c r="E3" s="22" t="s">
        <v>6</v>
      </c>
      <c r="F3" s="7" t="s">
        <v>7</v>
      </c>
      <c r="I3" s="22" t="s">
        <v>11</v>
      </c>
      <c r="J3" s="9" t="s">
        <v>3</v>
      </c>
      <c r="L3"/>
    </row>
    <row r="4" spans="1:15" ht="21.75" customHeight="1">
      <c r="A4" s="151">
        <f t="shared" ref="A4:A16" si="0">ROUND(SUM(J4*$F$2),2)</f>
        <v>0.2</v>
      </c>
      <c r="B4" s="40" t="s">
        <v>26</v>
      </c>
      <c r="C4" s="152" t="s">
        <v>97</v>
      </c>
      <c r="D4" s="153"/>
      <c r="E4" s="34"/>
      <c r="F4" s="64">
        <f t="shared" ref="F4:F24" si="1">SUM(E4*A4)</f>
        <v>0</v>
      </c>
      <c r="I4" s="105">
        <v>0.2</v>
      </c>
      <c r="J4" s="106">
        <f t="shared" ref="J4:J24" si="2">I4/$I$2</f>
        <v>0.05</v>
      </c>
      <c r="K4" s="14"/>
      <c r="M4" s="43"/>
      <c r="N4" s="44"/>
      <c r="O4" s="44"/>
    </row>
    <row r="5" spans="1:15" ht="21.75" customHeight="1">
      <c r="A5" s="154">
        <f t="shared" si="0"/>
        <v>2</v>
      </c>
      <c r="B5" s="41" t="s">
        <v>24</v>
      </c>
      <c r="C5" s="155" t="s">
        <v>51</v>
      </c>
      <c r="D5" s="156"/>
      <c r="E5" s="35"/>
      <c r="F5" s="65">
        <f t="shared" si="1"/>
        <v>0</v>
      </c>
      <c r="I5" s="132">
        <v>2</v>
      </c>
      <c r="J5" s="108">
        <f t="shared" si="2"/>
        <v>0.5</v>
      </c>
      <c r="K5" s="14"/>
      <c r="M5" s="43"/>
      <c r="N5" s="44"/>
      <c r="O5" s="44"/>
    </row>
    <row r="6" spans="1:15" ht="21.75" customHeight="1">
      <c r="A6" s="154">
        <f t="shared" si="0"/>
        <v>1</v>
      </c>
      <c r="B6" s="41" t="s">
        <v>24</v>
      </c>
      <c r="C6" s="155" t="s">
        <v>60</v>
      </c>
      <c r="D6" s="156"/>
      <c r="E6" s="35"/>
      <c r="F6" s="65">
        <f>SUM(E6*A6)</f>
        <v>0</v>
      </c>
      <c r="I6" s="132">
        <v>1</v>
      </c>
      <c r="J6" s="108">
        <f t="shared" si="2"/>
        <v>0.25</v>
      </c>
      <c r="K6" s="14"/>
      <c r="M6" s="43"/>
      <c r="N6" s="44"/>
      <c r="O6" s="44"/>
    </row>
    <row r="7" spans="1:15" ht="21.75" customHeight="1">
      <c r="A7" s="154">
        <f t="shared" si="0"/>
        <v>1</v>
      </c>
      <c r="B7" s="41" t="s">
        <v>22</v>
      </c>
      <c r="C7" s="155" t="s">
        <v>59</v>
      </c>
      <c r="D7" s="156"/>
      <c r="E7" s="35"/>
      <c r="F7" s="65">
        <f>SUM(E7*A7)</f>
        <v>0</v>
      </c>
      <c r="I7" s="132">
        <v>1</v>
      </c>
      <c r="J7" s="108">
        <f t="shared" si="2"/>
        <v>0.25</v>
      </c>
      <c r="K7" s="14"/>
      <c r="N7" s="44"/>
    </row>
    <row r="8" spans="1:15" ht="21.75" customHeight="1">
      <c r="A8" s="188">
        <f t="shared" si="0"/>
        <v>0.02</v>
      </c>
      <c r="B8" s="41" t="s">
        <v>26</v>
      </c>
      <c r="C8" s="155" t="s">
        <v>58</v>
      </c>
      <c r="D8" s="156"/>
      <c r="E8" s="35"/>
      <c r="F8" s="65">
        <f>SUM(E8*A8)</f>
        <v>0</v>
      </c>
      <c r="I8" s="107">
        <v>0.02</v>
      </c>
      <c r="J8" s="108">
        <f t="shared" si="2"/>
        <v>5.0000000000000001E-3</v>
      </c>
      <c r="K8" s="14"/>
      <c r="N8" s="44"/>
    </row>
    <row r="9" spans="1:15" ht="21.75" customHeight="1">
      <c r="A9" s="158">
        <f t="shared" si="0"/>
        <v>0</v>
      </c>
      <c r="B9" s="41"/>
      <c r="C9" s="155" t="s">
        <v>133</v>
      </c>
      <c r="D9" s="156"/>
      <c r="E9" s="35"/>
      <c r="F9" s="65">
        <f t="shared" si="1"/>
        <v>0</v>
      </c>
      <c r="I9" s="133"/>
      <c r="J9" s="108">
        <f t="shared" si="2"/>
        <v>0</v>
      </c>
      <c r="K9" s="14"/>
      <c r="N9" s="44"/>
    </row>
    <row r="10" spans="1:15" ht="21.75" customHeight="1">
      <c r="A10" s="159" t="s">
        <v>61</v>
      </c>
      <c r="B10" s="41"/>
      <c r="C10" s="155" t="s">
        <v>57</v>
      </c>
      <c r="D10" s="156"/>
      <c r="E10" s="35"/>
      <c r="F10" s="65"/>
      <c r="I10" s="107"/>
      <c r="J10" s="108">
        <f t="shared" ref="J10:J16" si="3">I10/$I$2</f>
        <v>0</v>
      </c>
      <c r="K10" s="14"/>
      <c r="N10" s="44"/>
    </row>
    <row r="11" spans="1:15" ht="21.75" customHeight="1">
      <c r="A11" s="188">
        <f t="shared" si="0"/>
        <v>1</v>
      </c>
      <c r="B11" s="41" t="s">
        <v>24</v>
      </c>
      <c r="C11" s="211" t="s">
        <v>98</v>
      </c>
      <c r="D11" s="212"/>
      <c r="E11" s="35"/>
      <c r="F11" s="65">
        <f t="shared" si="1"/>
        <v>0</v>
      </c>
      <c r="I11" s="132">
        <v>1</v>
      </c>
      <c r="J11" s="108">
        <f t="shared" si="3"/>
        <v>0.25</v>
      </c>
      <c r="K11" s="14"/>
      <c r="N11" s="44"/>
    </row>
    <row r="12" spans="1:15" ht="21.75" customHeight="1">
      <c r="A12" s="188">
        <f t="shared" si="0"/>
        <v>0.5</v>
      </c>
      <c r="B12" s="41" t="s">
        <v>24</v>
      </c>
      <c r="C12" s="155" t="s">
        <v>53</v>
      </c>
      <c r="D12" s="156"/>
      <c r="E12" s="35"/>
      <c r="F12" s="65">
        <f t="shared" si="1"/>
        <v>0</v>
      </c>
      <c r="I12" s="107">
        <v>0.5</v>
      </c>
      <c r="J12" s="108">
        <f t="shared" si="3"/>
        <v>0.125</v>
      </c>
      <c r="K12" s="14"/>
      <c r="N12" s="44"/>
    </row>
    <row r="13" spans="1:15" ht="21.75" customHeight="1">
      <c r="A13" s="188">
        <f t="shared" si="0"/>
        <v>0.5</v>
      </c>
      <c r="B13" s="41" t="s">
        <v>24</v>
      </c>
      <c r="C13" s="211" t="s">
        <v>143</v>
      </c>
      <c r="D13" s="213"/>
      <c r="E13" s="212"/>
      <c r="F13" s="65">
        <f t="shared" si="1"/>
        <v>0</v>
      </c>
      <c r="I13" s="107">
        <v>0.5</v>
      </c>
      <c r="J13" s="108">
        <f t="shared" si="3"/>
        <v>0.125</v>
      </c>
      <c r="K13" s="14"/>
      <c r="N13" s="44"/>
    </row>
    <row r="14" spans="1:15" ht="21.75" customHeight="1">
      <c r="A14" s="188">
        <f t="shared" si="0"/>
        <v>0.15</v>
      </c>
      <c r="B14" s="41" t="s">
        <v>26</v>
      </c>
      <c r="C14" s="155" t="s">
        <v>55</v>
      </c>
      <c r="D14" s="156"/>
      <c r="E14" s="35"/>
      <c r="F14" s="65">
        <f t="shared" si="1"/>
        <v>0</v>
      </c>
      <c r="I14" s="134">
        <v>0.15</v>
      </c>
      <c r="J14" s="108">
        <f t="shared" si="3"/>
        <v>3.7499999999999999E-2</v>
      </c>
      <c r="K14" s="14"/>
      <c r="N14" s="44"/>
    </row>
    <row r="15" spans="1:15" ht="21.75" customHeight="1">
      <c r="A15" s="188">
        <f t="shared" si="0"/>
        <v>1</v>
      </c>
      <c r="B15" s="41" t="s">
        <v>22</v>
      </c>
      <c r="C15" s="155" t="s">
        <v>54</v>
      </c>
      <c r="D15" s="156"/>
      <c r="E15" s="35"/>
      <c r="F15" s="65">
        <f t="shared" si="1"/>
        <v>0</v>
      </c>
      <c r="I15" s="107">
        <v>1</v>
      </c>
      <c r="J15" s="108">
        <f t="shared" si="3"/>
        <v>0.25</v>
      </c>
      <c r="K15" s="14"/>
      <c r="N15" s="44"/>
    </row>
    <row r="16" spans="1:15" ht="21.75" customHeight="1">
      <c r="A16" s="188">
        <f t="shared" si="0"/>
        <v>0</v>
      </c>
      <c r="B16" s="41"/>
      <c r="C16" s="155" t="s">
        <v>56</v>
      </c>
      <c r="D16" s="156"/>
      <c r="E16" s="35"/>
      <c r="F16" s="65">
        <f t="shared" si="1"/>
        <v>0</v>
      </c>
      <c r="I16" s="132"/>
      <c r="J16" s="108">
        <f t="shared" si="3"/>
        <v>0</v>
      </c>
      <c r="K16" s="14"/>
      <c r="N16" s="44"/>
    </row>
    <row r="17" spans="1:11" ht="21.75" customHeight="1">
      <c r="A17" s="165" t="s">
        <v>62</v>
      </c>
      <c r="B17" s="41"/>
      <c r="C17" s="155"/>
      <c r="D17" s="156"/>
      <c r="E17" s="35"/>
      <c r="F17" s="65"/>
      <c r="I17" s="107"/>
      <c r="J17" s="108">
        <f t="shared" si="2"/>
        <v>0</v>
      </c>
      <c r="K17" s="14"/>
    </row>
    <row r="18" spans="1:11" ht="21.75" customHeight="1">
      <c r="A18" s="160">
        <f>ROUND(SUM(J18*$F$2),2)</f>
        <v>3</v>
      </c>
      <c r="B18" s="41" t="s">
        <v>22</v>
      </c>
      <c r="C18" s="211" t="s">
        <v>153</v>
      </c>
      <c r="D18" s="212"/>
      <c r="E18" s="35"/>
      <c r="F18" s="66">
        <f t="shared" si="1"/>
        <v>0</v>
      </c>
      <c r="I18" s="132">
        <v>3</v>
      </c>
      <c r="J18" s="108">
        <f t="shared" si="2"/>
        <v>0.75</v>
      </c>
      <c r="K18" s="14"/>
    </row>
    <row r="19" spans="1:11" ht="21.75" customHeight="1">
      <c r="A19" s="160">
        <f>ROUND(SUM(J19*$F$2),2)</f>
        <v>4</v>
      </c>
      <c r="B19" s="41" t="s">
        <v>22</v>
      </c>
      <c r="C19" s="155" t="s">
        <v>135</v>
      </c>
      <c r="D19" s="156"/>
      <c r="E19" s="35"/>
      <c r="F19" s="66">
        <f t="shared" si="1"/>
        <v>0</v>
      </c>
      <c r="I19" s="132">
        <v>4</v>
      </c>
      <c r="J19" s="108">
        <f t="shared" si="2"/>
        <v>1</v>
      </c>
    </row>
    <row r="20" spans="1:11" ht="21.75" customHeight="1">
      <c r="A20" s="160">
        <f t="shared" ref="A20:A24" si="4">ROUND(SUM(J20*$F$2),2)</f>
        <v>2</v>
      </c>
      <c r="B20" s="135" t="s">
        <v>52</v>
      </c>
      <c r="C20" s="161" t="s">
        <v>132</v>
      </c>
      <c r="D20" s="162"/>
      <c r="E20" s="35"/>
      <c r="F20" s="66"/>
      <c r="I20" s="136">
        <v>2</v>
      </c>
      <c r="J20" s="108">
        <f t="shared" si="2"/>
        <v>0.5</v>
      </c>
    </row>
    <row r="21" spans="1:11" ht="21.75" customHeight="1">
      <c r="A21" s="160">
        <f t="shared" si="4"/>
        <v>0</v>
      </c>
      <c r="B21" s="135"/>
      <c r="C21" s="161" t="s">
        <v>49</v>
      </c>
      <c r="D21" s="162"/>
      <c r="E21" s="35"/>
      <c r="F21" s="66"/>
      <c r="I21" s="136"/>
      <c r="J21" s="108">
        <f t="shared" si="2"/>
        <v>0</v>
      </c>
    </row>
    <row r="22" spans="1:11" ht="21.75" customHeight="1">
      <c r="A22" s="160">
        <f t="shared" si="4"/>
        <v>0</v>
      </c>
      <c r="B22" s="135"/>
      <c r="C22" s="161" t="s">
        <v>50</v>
      </c>
      <c r="D22" s="162"/>
      <c r="E22" s="35"/>
      <c r="F22" s="66"/>
      <c r="I22" s="136"/>
      <c r="J22" s="108">
        <f t="shared" si="2"/>
        <v>0</v>
      </c>
    </row>
    <row r="23" spans="1:11" ht="21.75" customHeight="1">
      <c r="A23" s="160">
        <f t="shared" si="4"/>
        <v>0.25</v>
      </c>
      <c r="B23" s="135" t="s">
        <v>32</v>
      </c>
      <c r="C23" s="161" t="s">
        <v>131</v>
      </c>
      <c r="D23" s="162"/>
      <c r="E23" s="35"/>
      <c r="F23" s="66"/>
      <c r="I23" s="136">
        <v>0.25</v>
      </c>
      <c r="J23" s="108">
        <f t="shared" si="2"/>
        <v>6.25E-2</v>
      </c>
    </row>
    <row r="24" spans="1:11" ht="21.75" customHeight="1">
      <c r="A24" s="160">
        <f t="shared" si="4"/>
        <v>1</v>
      </c>
      <c r="B24" s="48" t="s">
        <v>23</v>
      </c>
      <c r="C24" s="185" t="s">
        <v>138</v>
      </c>
      <c r="D24" s="35"/>
      <c r="E24" s="35"/>
      <c r="F24" s="67">
        <f t="shared" si="1"/>
        <v>0</v>
      </c>
      <c r="I24" s="137">
        <v>1</v>
      </c>
      <c r="J24" s="110">
        <f t="shared" si="2"/>
        <v>0.25</v>
      </c>
    </row>
    <row r="25" spans="1:11" s="3" customFormat="1" ht="22.5" customHeight="1">
      <c r="A25" s="68" t="s">
        <v>19</v>
      </c>
      <c r="B25" s="69"/>
      <c r="C25" s="69"/>
      <c r="D25" s="70" t="s">
        <v>35</v>
      </c>
      <c r="E25" s="70"/>
      <c r="F25" s="71"/>
      <c r="G25"/>
      <c r="H25"/>
    </row>
    <row r="26" spans="1:11" ht="31.5" customHeight="1">
      <c r="A26" s="196" t="s">
        <v>63</v>
      </c>
      <c r="B26" s="197"/>
      <c r="C26" s="197"/>
      <c r="D26" s="197"/>
      <c r="E26" s="197"/>
      <c r="F26" s="198"/>
      <c r="J26" s="3"/>
    </row>
    <row r="27" spans="1:11" ht="21.75" customHeight="1">
      <c r="A27" s="205" t="s">
        <v>64</v>
      </c>
      <c r="B27" s="206"/>
      <c r="C27" s="206"/>
      <c r="D27" s="206"/>
      <c r="E27" s="206"/>
      <c r="F27" s="207"/>
      <c r="J27" s="3"/>
    </row>
    <row r="28" spans="1:11" ht="21.75" customHeight="1">
      <c r="A28" s="208"/>
      <c r="B28" s="209"/>
      <c r="C28" s="209"/>
      <c r="D28" s="209"/>
      <c r="E28" s="209"/>
      <c r="F28" s="210"/>
      <c r="J28" s="3"/>
    </row>
    <row r="29" spans="1:11" ht="23.25" customHeight="1">
      <c r="A29" s="208" t="s">
        <v>66</v>
      </c>
      <c r="B29" s="209"/>
      <c r="C29" s="209"/>
      <c r="D29" s="209"/>
      <c r="E29" s="209"/>
      <c r="F29" s="210"/>
      <c r="J29" s="3"/>
    </row>
    <row r="30" spans="1:11" ht="23.25" customHeight="1">
      <c r="A30" s="208" t="s">
        <v>65</v>
      </c>
      <c r="B30" s="209"/>
      <c r="C30" s="209"/>
      <c r="D30" s="209"/>
      <c r="E30" s="209"/>
      <c r="F30" s="210"/>
      <c r="J30" s="3"/>
    </row>
    <row r="31" spans="1:11" ht="18.75" customHeight="1">
      <c r="A31" s="205" t="s">
        <v>99</v>
      </c>
      <c r="B31" s="206"/>
      <c r="C31" s="206"/>
      <c r="D31" s="206"/>
      <c r="E31" s="206"/>
      <c r="F31" s="207"/>
      <c r="J31" s="3"/>
    </row>
    <row r="32" spans="1:11" s="3" customFormat="1" ht="18.75" customHeight="1">
      <c r="A32" s="208"/>
      <c r="B32" s="209"/>
      <c r="C32" s="209"/>
      <c r="D32" s="209"/>
      <c r="E32" s="209"/>
      <c r="F32" s="210"/>
      <c r="G32"/>
      <c r="H32"/>
    </row>
    <row r="33" spans="1:11" ht="34.5" customHeight="1">
      <c r="A33" s="208" t="s">
        <v>67</v>
      </c>
      <c r="B33" s="209"/>
      <c r="C33" s="209"/>
      <c r="D33" s="209"/>
      <c r="E33" s="209"/>
      <c r="F33" s="210"/>
      <c r="J33" s="3"/>
      <c r="K33" s="3"/>
    </row>
    <row r="34" spans="1:11" ht="34.5" customHeight="1">
      <c r="A34" s="138"/>
      <c r="B34" s="139"/>
      <c r="C34" s="139"/>
      <c r="D34" s="139"/>
      <c r="E34" s="139"/>
      <c r="F34" s="140"/>
      <c r="J34" s="3"/>
      <c r="K34" s="3"/>
    </row>
    <row r="35" spans="1:11" ht="34.5" customHeight="1">
      <c r="A35" s="138"/>
      <c r="B35" s="139"/>
      <c r="C35" s="139"/>
      <c r="D35" s="139"/>
      <c r="E35" s="139"/>
      <c r="F35" s="140"/>
      <c r="I35" s="3"/>
      <c r="J35" s="3"/>
      <c r="K35" s="3"/>
    </row>
    <row r="36" spans="1:11" ht="34.5" customHeight="1">
      <c r="A36" s="141"/>
      <c r="B36" s="142"/>
      <c r="C36" s="142"/>
      <c r="D36" s="142"/>
      <c r="E36" s="142"/>
      <c r="F36" s="143"/>
    </row>
    <row r="37" spans="1:11">
      <c r="E37"/>
      <c r="I37"/>
      <c r="J37" s="3"/>
    </row>
    <row r="42" spans="1:11">
      <c r="E42"/>
      <c r="I42"/>
    </row>
    <row r="43" spans="1:11">
      <c r="E43"/>
      <c r="I43"/>
    </row>
  </sheetData>
  <mergeCells count="10">
    <mergeCell ref="I1:J1"/>
    <mergeCell ref="A26:F26"/>
    <mergeCell ref="C11:D11"/>
    <mergeCell ref="C18:D18"/>
    <mergeCell ref="C13:E13"/>
    <mergeCell ref="A27:F28"/>
    <mergeCell ref="A29:F29"/>
    <mergeCell ref="A30:F30"/>
    <mergeCell ref="A33:F33"/>
    <mergeCell ref="A31:F32"/>
  </mergeCells>
  <phoneticPr fontId="0" type="noConversion"/>
  <printOptions horizontalCentered="1"/>
  <pageMargins left="0.62992125984251968" right="0.23622047244094491" top="0.39370078740157483" bottom="0.43307086614173229" header="0.23622047244094491" footer="0.19685039370078741"/>
  <pageSetup paperSize="9" scale="9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N39"/>
  <sheetViews>
    <sheetView showZeros="0" zoomScale="87" zoomScaleNormal="87" workbookViewId="0">
      <selection activeCell="I11" sqref="I11"/>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5.42578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5703125" customWidth="1"/>
  </cols>
  <sheetData>
    <row r="1" spans="1:14" ht="26.25" customHeight="1">
      <c r="A1" s="47"/>
      <c r="B1" s="6"/>
      <c r="C1" s="6"/>
      <c r="D1" s="6"/>
      <c r="E1" s="28" t="s">
        <v>20</v>
      </c>
      <c r="F1" s="29">
        <f>SUM(Menu!B3)</f>
        <v>43790</v>
      </c>
      <c r="G1" s="1"/>
      <c r="I1" s="194" t="s">
        <v>5</v>
      </c>
      <c r="J1" s="195"/>
    </row>
    <row r="2" spans="1:14" s="2" customFormat="1" ht="23.25" customHeight="1">
      <c r="A2" s="38" t="str">
        <f>Menu!B9</f>
        <v>Wildschweinssteak</v>
      </c>
      <c r="B2" s="39"/>
      <c r="C2" s="39"/>
      <c r="D2" s="37"/>
      <c r="E2" s="30" t="s">
        <v>21</v>
      </c>
      <c r="F2" s="31">
        <f>Menu!B19</f>
        <v>4</v>
      </c>
      <c r="I2" s="32">
        <v>4</v>
      </c>
      <c r="J2" s="21" t="s">
        <v>2</v>
      </c>
    </row>
    <row r="3" spans="1:14" s="8" customFormat="1" ht="21" customHeight="1">
      <c r="A3" s="10" t="s">
        <v>1</v>
      </c>
      <c r="B3" s="54" t="s">
        <v>0</v>
      </c>
      <c r="C3" s="11" t="s">
        <v>9</v>
      </c>
      <c r="D3" s="33" t="s">
        <v>8</v>
      </c>
      <c r="E3" s="22" t="s">
        <v>6</v>
      </c>
      <c r="F3" s="7" t="s">
        <v>7</v>
      </c>
      <c r="I3" s="22" t="s">
        <v>11</v>
      </c>
      <c r="J3" s="9" t="s">
        <v>3</v>
      </c>
    </row>
    <row r="4" spans="1:14" ht="21.75" customHeight="1">
      <c r="A4" s="151">
        <f>ROUND(SUM(J4*$F$2),2)</f>
        <v>0.6</v>
      </c>
      <c r="B4" s="40" t="s">
        <v>26</v>
      </c>
      <c r="C4" s="152" t="s">
        <v>100</v>
      </c>
      <c r="D4" s="153"/>
      <c r="E4" s="163"/>
      <c r="F4" s="64">
        <f t="shared" ref="F4:F7" si="0">SUM(E4*A4)</f>
        <v>0</v>
      </c>
      <c r="I4" s="105">
        <v>0.6</v>
      </c>
      <c r="J4" s="106">
        <f t="shared" ref="J4:J15" si="1">I4/$I$2</f>
        <v>0.15</v>
      </c>
      <c r="K4" s="14"/>
    </row>
    <row r="5" spans="1:14" ht="27.75" customHeight="1">
      <c r="A5" s="157">
        <f>ROUND(SUM(J5*$F$2),2)</f>
        <v>0</v>
      </c>
      <c r="B5" s="41"/>
      <c r="C5" s="211" t="s">
        <v>144</v>
      </c>
      <c r="D5" s="213"/>
      <c r="E5" s="212"/>
      <c r="F5" s="65">
        <f t="shared" si="0"/>
        <v>0</v>
      </c>
      <c r="I5" s="107"/>
      <c r="J5" s="108">
        <f t="shared" si="1"/>
        <v>0</v>
      </c>
      <c r="K5" s="14"/>
    </row>
    <row r="6" spans="1:14" ht="21.75" customHeight="1">
      <c r="A6" s="158">
        <f t="shared" ref="A6:A9" si="2">ROUND(SUM(J6*$F$2),2)</f>
        <v>3</v>
      </c>
      <c r="B6" s="41" t="s">
        <v>22</v>
      </c>
      <c r="C6" s="155" t="s">
        <v>101</v>
      </c>
      <c r="D6" s="156"/>
      <c r="E6" s="164"/>
      <c r="F6" s="65">
        <f t="shared" si="0"/>
        <v>0</v>
      </c>
      <c r="I6" s="144">
        <v>3</v>
      </c>
      <c r="J6" s="108">
        <f t="shared" si="1"/>
        <v>0.75</v>
      </c>
      <c r="K6" s="14"/>
    </row>
    <row r="7" spans="1:14" ht="21.75" customHeight="1">
      <c r="A7" s="158">
        <f t="shared" si="2"/>
        <v>1</v>
      </c>
      <c r="B7" s="41" t="s">
        <v>68</v>
      </c>
      <c r="C7" s="155" t="s">
        <v>102</v>
      </c>
      <c r="D7" s="156"/>
      <c r="E7" s="164"/>
      <c r="F7" s="65">
        <f t="shared" si="0"/>
        <v>0</v>
      </c>
      <c r="I7" s="144">
        <v>1</v>
      </c>
      <c r="J7" s="108">
        <f t="shared" si="1"/>
        <v>0.25</v>
      </c>
      <c r="K7" s="14"/>
    </row>
    <row r="8" spans="1:14" ht="21.75" customHeight="1">
      <c r="A8" s="158">
        <f t="shared" si="2"/>
        <v>0</v>
      </c>
      <c r="B8" s="41"/>
      <c r="C8" s="155"/>
      <c r="D8" s="156"/>
      <c r="E8" s="164"/>
      <c r="F8" s="65"/>
      <c r="I8" s="107"/>
      <c r="J8" s="108">
        <f t="shared" si="1"/>
        <v>0</v>
      </c>
      <c r="K8" s="14"/>
    </row>
    <row r="9" spans="1:14" ht="21.75" customHeight="1">
      <c r="A9" s="171">
        <f t="shared" si="2"/>
        <v>0</v>
      </c>
      <c r="B9" s="41"/>
      <c r="C9" s="155"/>
      <c r="D9" s="156"/>
      <c r="E9" s="164"/>
      <c r="F9" s="65"/>
      <c r="I9" s="132"/>
      <c r="J9" s="108">
        <f t="shared" si="1"/>
        <v>0</v>
      </c>
      <c r="K9" s="14"/>
    </row>
    <row r="10" spans="1:14" ht="21.75" customHeight="1">
      <c r="A10" s="171">
        <f>ROUND(SUM(J10*$F$2),2)</f>
        <v>0.4</v>
      </c>
      <c r="B10" s="41" t="s">
        <v>26</v>
      </c>
      <c r="C10" s="178" t="s">
        <v>112</v>
      </c>
      <c r="D10" s="156"/>
      <c r="E10" s="164"/>
      <c r="F10" s="65">
        <f t="shared" ref="F10:F19" si="3">SUM(E10*A10)</f>
        <v>0</v>
      </c>
      <c r="I10" s="107">
        <v>0.4</v>
      </c>
      <c r="J10" s="108">
        <f t="shared" si="1"/>
        <v>0.1</v>
      </c>
      <c r="K10" s="14"/>
    </row>
    <row r="11" spans="1:14" ht="21.75" customHeight="1">
      <c r="A11" s="171">
        <f>ROUND(SUM(J11*$F$2),2)</f>
        <v>0</v>
      </c>
      <c r="B11" s="41"/>
      <c r="C11" s="228" t="s">
        <v>145</v>
      </c>
      <c r="D11" s="229"/>
      <c r="E11" s="230"/>
      <c r="F11" s="65">
        <f t="shared" si="3"/>
        <v>0</v>
      </c>
      <c r="I11" s="132"/>
      <c r="J11" s="108">
        <f t="shared" si="1"/>
        <v>0</v>
      </c>
      <c r="K11" s="14"/>
    </row>
    <row r="12" spans="1:14" ht="26.25" customHeight="1">
      <c r="A12" s="171">
        <f t="shared" ref="A12:A19" si="4">ROUND(SUM(J12*$F$2),2)</f>
        <v>0</v>
      </c>
      <c r="B12" s="41"/>
      <c r="C12" s="231"/>
      <c r="D12" s="232"/>
      <c r="E12" s="233"/>
      <c r="F12" s="65">
        <f t="shared" si="3"/>
        <v>0</v>
      </c>
      <c r="I12" s="132"/>
      <c r="J12" s="108">
        <f t="shared" si="1"/>
        <v>0</v>
      </c>
      <c r="K12" s="14"/>
    </row>
    <row r="13" spans="1:14" ht="21.75" customHeight="1">
      <c r="A13" s="171">
        <f t="shared" si="4"/>
        <v>0</v>
      </c>
      <c r="B13" s="41"/>
      <c r="C13" s="228" t="s">
        <v>146</v>
      </c>
      <c r="D13" s="229"/>
      <c r="E13" s="230"/>
      <c r="F13" s="65">
        <f t="shared" si="3"/>
        <v>0</v>
      </c>
      <c r="I13" s="107"/>
      <c r="J13" s="108">
        <f t="shared" si="1"/>
        <v>0</v>
      </c>
      <c r="K13" s="14"/>
    </row>
    <row r="14" spans="1:14" ht="29.25" customHeight="1">
      <c r="A14" s="171">
        <f t="shared" si="4"/>
        <v>0</v>
      </c>
      <c r="B14" s="41"/>
      <c r="C14" s="231"/>
      <c r="D14" s="232"/>
      <c r="E14" s="233"/>
      <c r="F14" s="65">
        <f t="shared" si="3"/>
        <v>0</v>
      </c>
      <c r="I14" s="107"/>
      <c r="J14" s="108">
        <f t="shared" si="1"/>
        <v>0</v>
      </c>
      <c r="K14" s="14"/>
    </row>
    <row r="15" spans="1:14" ht="21.75" customHeight="1">
      <c r="A15" s="171">
        <f t="shared" si="4"/>
        <v>0</v>
      </c>
      <c r="B15" s="41"/>
      <c r="C15" s="234" t="s">
        <v>108</v>
      </c>
      <c r="D15" s="234"/>
      <c r="E15" s="235"/>
      <c r="F15" s="65">
        <f t="shared" si="3"/>
        <v>0</v>
      </c>
      <c r="I15" s="107"/>
      <c r="J15" s="108">
        <f t="shared" si="1"/>
        <v>0</v>
      </c>
      <c r="K15" s="14"/>
    </row>
    <row r="16" spans="1:14" ht="16.5" customHeight="1">
      <c r="A16" s="171">
        <f t="shared" si="4"/>
        <v>0</v>
      </c>
      <c r="B16" s="41"/>
      <c r="C16" s="232"/>
      <c r="D16" s="232"/>
      <c r="E16" s="233"/>
      <c r="F16" s="65">
        <f t="shared" si="3"/>
        <v>0</v>
      </c>
      <c r="I16" s="107"/>
      <c r="J16" s="108">
        <f t="shared" ref="J16:J20" si="5">I16/$I$2</f>
        <v>0</v>
      </c>
      <c r="K16" s="14"/>
      <c r="L16" s="177"/>
      <c r="M16" s="177"/>
      <c r="N16" s="177"/>
    </row>
    <row r="17" spans="1:14" ht="21.75" customHeight="1">
      <c r="A17" s="171">
        <f t="shared" si="4"/>
        <v>1</v>
      </c>
      <c r="B17" s="41" t="s">
        <v>22</v>
      </c>
      <c r="C17" s="155" t="s">
        <v>103</v>
      </c>
      <c r="D17" s="156"/>
      <c r="E17" s="164"/>
      <c r="F17" s="65">
        <f t="shared" si="3"/>
        <v>0</v>
      </c>
      <c r="I17" s="132">
        <v>1</v>
      </c>
      <c r="J17" s="108">
        <f t="shared" si="5"/>
        <v>0.25</v>
      </c>
      <c r="K17" s="14"/>
      <c r="L17" s="177"/>
      <c r="M17" s="177"/>
      <c r="N17" s="177"/>
    </row>
    <row r="18" spans="1:14" ht="21.75" customHeight="1">
      <c r="A18" s="171">
        <f t="shared" si="4"/>
        <v>0.15</v>
      </c>
      <c r="B18" s="41" t="s">
        <v>31</v>
      </c>
      <c r="C18" s="155" t="s">
        <v>69</v>
      </c>
      <c r="D18" s="156"/>
      <c r="E18" s="164"/>
      <c r="F18" s="65">
        <f t="shared" si="3"/>
        <v>0</v>
      </c>
      <c r="I18" s="132">
        <v>0.15</v>
      </c>
      <c r="J18" s="108">
        <f t="shared" si="5"/>
        <v>3.7499999999999999E-2</v>
      </c>
      <c r="K18" s="14"/>
      <c r="L18" s="177"/>
      <c r="M18" s="177"/>
      <c r="N18" s="177"/>
    </row>
    <row r="19" spans="1:14" ht="21.75" customHeight="1">
      <c r="A19" s="171">
        <f t="shared" si="4"/>
        <v>0.15</v>
      </c>
      <c r="B19" s="41" t="s">
        <v>31</v>
      </c>
      <c r="C19" s="155" t="s">
        <v>70</v>
      </c>
      <c r="D19" s="156"/>
      <c r="E19" s="164"/>
      <c r="F19" s="65">
        <f t="shared" si="3"/>
        <v>0</v>
      </c>
      <c r="I19" s="132">
        <v>0.15</v>
      </c>
      <c r="J19" s="108">
        <f t="shared" si="5"/>
        <v>3.7499999999999999E-2</v>
      </c>
      <c r="L19" s="177"/>
      <c r="M19" s="177"/>
      <c r="N19" s="177"/>
    </row>
    <row r="20" spans="1:14" ht="21.75" customHeight="1">
      <c r="A20" s="159" t="s">
        <v>61</v>
      </c>
      <c r="B20" s="41"/>
      <c r="C20" s="223" t="s">
        <v>74</v>
      </c>
      <c r="D20" s="224"/>
      <c r="E20" s="164" t="s">
        <v>75</v>
      </c>
      <c r="F20" s="65"/>
      <c r="I20" s="109"/>
      <c r="J20" s="110">
        <f t="shared" si="5"/>
        <v>0</v>
      </c>
      <c r="L20" s="177"/>
      <c r="M20" s="177"/>
      <c r="N20" s="177"/>
    </row>
    <row r="21" spans="1:14" s="3" customFormat="1" ht="22.5" customHeight="1">
      <c r="A21" s="68" t="s">
        <v>19</v>
      </c>
      <c r="B21" s="69"/>
      <c r="C21" s="69"/>
      <c r="D21" s="70" t="s">
        <v>35</v>
      </c>
      <c r="E21" s="70"/>
      <c r="F21" s="71"/>
      <c r="G21"/>
      <c r="H21"/>
    </row>
    <row r="22" spans="1:14" ht="26.25" customHeight="1">
      <c r="A22" s="225" t="s">
        <v>111</v>
      </c>
      <c r="B22" s="226"/>
      <c r="C22" s="226"/>
      <c r="D22" s="226"/>
      <c r="E22" s="226"/>
      <c r="F22" s="227"/>
      <c r="I22" s="145"/>
      <c r="J22" s="146"/>
    </row>
    <row r="23" spans="1:14" ht="26.25" customHeight="1">
      <c r="A23" s="208"/>
      <c r="B23" s="209"/>
      <c r="C23" s="209"/>
      <c r="D23" s="209"/>
      <c r="E23" s="209"/>
      <c r="F23" s="210"/>
      <c r="I23" s="145"/>
      <c r="J23" s="146"/>
    </row>
    <row r="24" spans="1:14" ht="31.5" customHeight="1">
      <c r="A24" s="199" t="s">
        <v>76</v>
      </c>
      <c r="B24" s="200"/>
      <c r="C24" s="200"/>
      <c r="D24" s="200"/>
      <c r="E24" s="200"/>
      <c r="F24" s="201"/>
      <c r="I24" s="145"/>
      <c r="J24" s="146"/>
    </row>
    <row r="25" spans="1:14" ht="37.5" customHeight="1">
      <c r="A25" s="236" t="s">
        <v>114</v>
      </c>
      <c r="B25" s="237"/>
      <c r="C25" s="237"/>
      <c r="D25" s="237"/>
      <c r="E25" s="237"/>
      <c r="F25" s="238"/>
      <c r="I25" s="145"/>
      <c r="J25" s="146"/>
    </row>
    <row r="26" spans="1:14" ht="31.5" customHeight="1">
      <c r="A26" s="239"/>
      <c r="B26" s="240"/>
      <c r="C26" s="240"/>
      <c r="D26" s="240"/>
      <c r="E26" s="240"/>
      <c r="F26" s="241"/>
      <c r="I26" s="145"/>
      <c r="J26" s="146"/>
    </row>
    <row r="27" spans="1:14" ht="24" customHeight="1">
      <c r="A27" s="214" t="s">
        <v>113</v>
      </c>
      <c r="B27" s="215"/>
      <c r="C27" s="215"/>
      <c r="D27" s="215"/>
      <c r="E27" s="215"/>
      <c r="F27" s="216"/>
      <c r="I27" s="145"/>
      <c r="J27" s="146"/>
    </row>
    <row r="28" spans="1:14" s="3" customFormat="1" ht="30" customHeight="1">
      <c r="A28" s="179" t="s">
        <v>109</v>
      </c>
      <c r="B28" s="180"/>
      <c r="C28" s="180"/>
      <c r="D28" s="180"/>
      <c r="E28" s="180"/>
      <c r="F28" s="181"/>
      <c r="G28"/>
      <c r="H28"/>
      <c r="I28" s="145"/>
      <c r="J28" s="146"/>
      <c r="K28"/>
      <c r="L28"/>
    </row>
    <row r="29" spans="1:14" ht="30" customHeight="1">
      <c r="A29" s="217" t="s">
        <v>110</v>
      </c>
      <c r="B29" s="218"/>
      <c r="C29" s="218"/>
      <c r="D29" s="218"/>
      <c r="E29" s="218"/>
      <c r="F29" s="219"/>
      <c r="I29" s="145"/>
      <c r="J29" s="146"/>
    </row>
    <row r="30" spans="1:14" ht="30" customHeight="1">
      <c r="A30" s="217"/>
      <c r="B30" s="218"/>
      <c r="C30" s="218"/>
      <c r="D30" s="218"/>
      <c r="E30" s="218"/>
      <c r="F30" s="219"/>
      <c r="I30" s="145"/>
      <c r="J30" s="146"/>
    </row>
    <row r="31" spans="1:14" ht="36" customHeight="1">
      <c r="A31" s="220"/>
      <c r="B31" s="221"/>
      <c r="C31" s="221"/>
      <c r="D31" s="221"/>
      <c r="E31" s="221"/>
      <c r="F31" s="222"/>
      <c r="I31" s="175"/>
      <c r="J31" s="3"/>
      <c r="K31" s="3"/>
      <c r="L31" s="3"/>
    </row>
    <row r="32" spans="1:14" ht="16.5" customHeight="1">
      <c r="A32" s="202" t="s">
        <v>36</v>
      </c>
      <c r="B32" s="203"/>
      <c r="C32" s="203"/>
      <c r="D32" s="203"/>
      <c r="E32" s="203"/>
      <c r="F32" s="204"/>
      <c r="I32" s="176"/>
      <c r="J32" s="3"/>
      <c r="K32" s="3"/>
      <c r="L32" s="3"/>
    </row>
    <row r="33" spans="5:10">
      <c r="E33"/>
      <c r="I33"/>
      <c r="J33" s="3"/>
    </row>
    <row r="34" spans="5:10">
      <c r="E34"/>
      <c r="I34"/>
    </row>
    <row r="35" spans="5:10">
      <c r="E35"/>
      <c r="I35"/>
    </row>
    <row r="36" spans="5:10">
      <c r="E36"/>
      <c r="I36"/>
    </row>
    <row r="38" spans="5:10">
      <c r="E38"/>
      <c r="I38"/>
    </row>
    <row r="39" spans="5:10">
      <c r="E39"/>
      <c r="I39"/>
    </row>
  </sheetData>
  <mergeCells count="12">
    <mergeCell ref="A32:F32"/>
    <mergeCell ref="A27:F27"/>
    <mergeCell ref="A29:F31"/>
    <mergeCell ref="C20:D20"/>
    <mergeCell ref="I1:J1"/>
    <mergeCell ref="A24:F24"/>
    <mergeCell ref="A22:F23"/>
    <mergeCell ref="C11:E12"/>
    <mergeCell ref="C13:E14"/>
    <mergeCell ref="C15:E16"/>
    <mergeCell ref="A25:F26"/>
    <mergeCell ref="C5:E5"/>
  </mergeCells>
  <phoneticPr fontId="0" type="noConversion"/>
  <printOptions horizontalCentered="1"/>
  <pageMargins left="0.62992125984251968" right="0.25" top="0.39370078740157483" bottom="0.35433070866141736"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K39"/>
  <sheetViews>
    <sheetView showZeros="0" topLeftCell="A13" zoomScaleNormal="100" workbookViewId="0">
      <selection activeCell="M24" sqref="M24"/>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42578125" customWidth="1"/>
  </cols>
  <sheetData>
    <row r="1" spans="1:11" ht="26.25" customHeight="1">
      <c r="A1" s="47"/>
      <c r="B1" s="6"/>
      <c r="C1" s="6"/>
      <c r="D1" s="6"/>
      <c r="E1" s="28" t="s">
        <v>20</v>
      </c>
      <c r="F1" s="29">
        <f>SUM(Menu!B3)</f>
        <v>43790</v>
      </c>
      <c r="G1" s="1"/>
      <c r="I1" s="194" t="s">
        <v>5</v>
      </c>
      <c r="J1" s="195"/>
    </row>
    <row r="2" spans="1:11" s="2" customFormat="1" ht="23.25" customHeight="1">
      <c r="A2" s="38" t="str">
        <f>Menu!B10</f>
        <v>Broccoli mit Marroni-Gremolata</v>
      </c>
      <c r="B2" s="39"/>
      <c r="C2" s="39"/>
      <c r="D2" s="37"/>
      <c r="E2" s="30" t="s">
        <v>21</v>
      </c>
      <c r="F2" s="31">
        <f>SUM(Menu!B19)</f>
        <v>4</v>
      </c>
      <c r="I2" s="32">
        <v>4</v>
      </c>
      <c r="J2" s="21" t="s">
        <v>2</v>
      </c>
    </row>
    <row r="3" spans="1:11" s="8" customFormat="1" ht="21" customHeight="1">
      <c r="A3" s="10" t="s">
        <v>1</v>
      </c>
      <c r="B3" s="54" t="s">
        <v>0</v>
      </c>
      <c r="C3" s="11" t="s">
        <v>9</v>
      </c>
      <c r="D3" s="33" t="s">
        <v>8</v>
      </c>
      <c r="E3" s="22" t="s">
        <v>6</v>
      </c>
      <c r="F3" s="7" t="s">
        <v>7</v>
      </c>
      <c r="I3" s="22" t="s">
        <v>11</v>
      </c>
      <c r="J3" s="9" t="s">
        <v>3</v>
      </c>
    </row>
    <row r="4" spans="1:11" ht="21.75" customHeight="1">
      <c r="A4" s="151">
        <f t="shared" ref="A4:A20" si="0">ROUND(SUM(J4*$F$2),2)</f>
        <v>0.5</v>
      </c>
      <c r="B4" s="40" t="s">
        <v>26</v>
      </c>
      <c r="C4" s="155" t="s">
        <v>71</v>
      </c>
      <c r="D4" s="153"/>
      <c r="E4" s="163"/>
      <c r="F4" s="151">
        <f t="shared" ref="F4:F20" si="1">SUM(E4*A4)</f>
        <v>0</v>
      </c>
      <c r="I4" s="105">
        <v>0.5</v>
      </c>
      <c r="J4" s="106">
        <f t="shared" ref="J4:J20" si="2">I4/$I$2</f>
        <v>0.125</v>
      </c>
      <c r="K4" s="14"/>
    </row>
    <row r="5" spans="1:11" ht="21.75" customHeight="1">
      <c r="A5" s="189">
        <f t="shared" si="0"/>
        <v>1</v>
      </c>
      <c r="B5" s="41" t="s">
        <v>24</v>
      </c>
      <c r="C5" s="155" t="s">
        <v>42</v>
      </c>
      <c r="D5" s="156"/>
      <c r="E5" s="164"/>
      <c r="F5" s="157">
        <f t="shared" si="1"/>
        <v>0</v>
      </c>
      <c r="I5" s="132">
        <v>1</v>
      </c>
      <c r="J5" s="108">
        <f t="shared" si="2"/>
        <v>0.25</v>
      </c>
      <c r="K5" s="14"/>
    </row>
    <row r="6" spans="1:11" ht="21.75" customHeight="1">
      <c r="A6" s="189">
        <f t="shared" si="0"/>
        <v>2</v>
      </c>
      <c r="B6" s="41" t="s">
        <v>22</v>
      </c>
      <c r="C6" s="155" t="s">
        <v>41</v>
      </c>
      <c r="D6" s="156"/>
      <c r="E6" s="164"/>
      <c r="F6" s="157">
        <f t="shared" si="1"/>
        <v>0</v>
      </c>
      <c r="I6" s="132">
        <v>2</v>
      </c>
      <c r="J6" s="108">
        <f t="shared" si="2"/>
        <v>0.5</v>
      </c>
      <c r="K6" s="14"/>
    </row>
    <row r="7" spans="1:11" ht="21.75" customHeight="1">
      <c r="A7" s="189">
        <f t="shared" si="0"/>
        <v>1</v>
      </c>
      <c r="B7" s="41" t="s">
        <v>24</v>
      </c>
      <c r="C7" s="155" t="s">
        <v>72</v>
      </c>
      <c r="D7" s="156"/>
      <c r="E7" s="164"/>
      <c r="F7" s="157">
        <f t="shared" si="1"/>
        <v>0</v>
      </c>
      <c r="I7" s="132">
        <v>1</v>
      </c>
      <c r="J7" s="108">
        <f t="shared" si="2"/>
        <v>0.25</v>
      </c>
      <c r="K7" s="14"/>
    </row>
    <row r="8" spans="1:11" ht="21.75" customHeight="1">
      <c r="A8" s="189">
        <f t="shared" si="0"/>
        <v>1</v>
      </c>
      <c r="B8" s="41" t="s">
        <v>24</v>
      </c>
      <c r="C8" s="155" t="s">
        <v>73</v>
      </c>
      <c r="D8" s="156"/>
      <c r="E8" s="164"/>
      <c r="F8" s="157">
        <f t="shared" si="1"/>
        <v>0</v>
      </c>
      <c r="I8" s="132">
        <v>1</v>
      </c>
      <c r="J8" s="108">
        <f t="shared" si="2"/>
        <v>0.25</v>
      </c>
      <c r="K8" s="14"/>
    </row>
    <row r="9" spans="1:11" ht="32.25" customHeight="1">
      <c r="A9" s="151">
        <f t="shared" si="0"/>
        <v>0.1</v>
      </c>
      <c r="B9" s="174" t="s">
        <v>26</v>
      </c>
      <c r="C9" s="245" t="s">
        <v>105</v>
      </c>
      <c r="D9" s="246"/>
      <c r="E9" s="247"/>
      <c r="F9" s="157"/>
      <c r="I9" s="107">
        <v>0.1</v>
      </c>
      <c r="J9" s="108">
        <f t="shared" si="2"/>
        <v>2.5000000000000001E-2</v>
      </c>
      <c r="K9" s="14"/>
    </row>
    <row r="10" spans="1:11" ht="21.75" customHeight="1">
      <c r="A10" s="189">
        <f t="shared" si="0"/>
        <v>0</v>
      </c>
      <c r="B10" s="41"/>
      <c r="C10" s="155" t="s">
        <v>147</v>
      </c>
      <c r="D10" s="156"/>
      <c r="E10" s="164"/>
      <c r="F10" s="157">
        <f t="shared" si="1"/>
        <v>0</v>
      </c>
      <c r="I10" s="132"/>
      <c r="J10" s="108">
        <f t="shared" si="2"/>
        <v>0</v>
      </c>
      <c r="K10" s="14"/>
    </row>
    <row r="11" spans="1:11" ht="21.75" customHeight="1">
      <c r="A11" s="157">
        <f t="shared" si="0"/>
        <v>0</v>
      </c>
      <c r="B11" s="41"/>
      <c r="C11" s="155"/>
      <c r="D11" s="156"/>
      <c r="E11" s="164"/>
      <c r="F11" s="157">
        <f t="shared" si="1"/>
        <v>0</v>
      </c>
      <c r="I11" s="107"/>
      <c r="J11" s="108">
        <f t="shared" si="2"/>
        <v>0</v>
      </c>
      <c r="K11" s="14"/>
    </row>
    <row r="12" spans="1:11" ht="21.75" customHeight="1">
      <c r="A12" s="157">
        <f t="shared" si="0"/>
        <v>0</v>
      </c>
      <c r="B12" s="41"/>
      <c r="C12" s="155"/>
      <c r="D12" s="156"/>
      <c r="E12" s="164"/>
      <c r="F12" s="157">
        <f t="shared" si="1"/>
        <v>0</v>
      </c>
      <c r="I12" s="107"/>
      <c r="J12" s="108">
        <f t="shared" si="2"/>
        <v>0</v>
      </c>
    </row>
    <row r="13" spans="1:11" ht="21.75" customHeight="1">
      <c r="A13" s="157">
        <f t="shared" si="0"/>
        <v>0</v>
      </c>
      <c r="B13" s="41"/>
      <c r="C13" s="155"/>
      <c r="D13" s="156"/>
      <c r="E13" s="164"/>
      <c r="F13" s="157">
        <f t="shared" si="1"/>
        <v>0</v>
      </c>
      <c r="I13" s="107"/>
      <c r="J13" s="108">
        <f t="shared" si="2"/>
        <v>0</v>
      </c>
    </row>
    <row r="14" spans="1:11" ht="21.75" customHeight="1">
      <c r="A14" s="157">
        <f t="shared" si="0"/>
        <v>0</v>
      </c>
      <c r="B14" s="41"/>
      <c r="C14" s="155"/>
      <c r="D14" s="156"/>
      <c r="E14" s="164"/>
      <c r="F14" s="157">
        <f t="shared" si="1"/>
        <v>0</v>
      </c>
      <c r="I14" s="107"/>
      <c r="J14" s="108">
        <f t="shared" si="2"/>
        <v>0</v>
      </c>
    </row>
    <row r="15" spans="1:11" ht="21.75" customHeight="1">
      <c r="A15" s="157">
        <f t="shared" si="0"/>
        <v>0</v>
      </c>
      <c r="B15" s="41"/>
      <c r="C15" s="155"/>
      <c r="D15" s="156"/>
      <c r="E15" s="164"/>
      <c r="F15" s="157">
        <f t="shared" si="1"/>
        <v>0</v>
      </c>
      <c r="I15" s="107"/>
      <c r="J15" s="108">
        <f t="shared" si="2"/>
        <v>0</v>
      </c>
    </row>
    <row r="16" spans="1:11" ht="21.75" customHeight="1">
      <c r="A16" s="157">
        <f t="shared" si="0"/>
        <v>0</v>
      </c>
      <c r="B16" s="41"/>
      <c r="C16" s="155"/>
      <c r="D16" s="156"/>
      <c r="E16" s="164"/>
      <c r="F16" s="157">
        <f t="shared" si="1"/>
        <v>0</v>
      </c>
      <c r="I16" s="107"/>
      <c r="J16" s="108">
        <f t="shared" si="2"/>
        <v>0</v>
      </c>
    </row>
    <row r="17" spans="1:11" ht="21.75" customHeight="1">
      <c r="A17" s="157">
        <f t="shared" si="0"/>
        <v>0</v>
      </c>
      <c r="B17" s="41"/>
      <c r="C17" s="155"/>
      <c r="D17" s="156"/>
      <c r="E17" s="164"/>
      <c r="F17" s="157">
        <f t="shared" si="1"/>
        <v>0</v>
      </c>
      <c r="I17" s="107"/>
      <c r="J17" s="108">
        <f t="shared" si="2"/>
        <v>0</v>
      </c>
    </row>
    <row r="18" spans="1:11" ht="21.75" customHeight="1">
      <c r="A18" s="166">
        <f t="shared" si="0"/>
        <v>0</v>
      </c>
      <c r="B18" s="41"/>
      <c r="C18" s="155"/>
      <c r="D18" s="156"/>
      <c r="E18" s="164"/>
      <c r="F18" s="166">
        <f t="shared" si="1"/>
        <v>0</v>
      </c>
      <c r="I18" s="107"/>
      <c r="J18" s="108">
        <f t="shared" si="2"/>
        <v>0</v>
      </c>
    </row>
    <row r="19" spans="1:11" ht="21.75" customHeight="1">
      <c r="A19" s="166">
        <f t="shared" si="0"/>
        <v>0</v>
      </c>
      <c r="B19" s="41"/>
      <c r="C19" s="155"/>
      <c r="D19" s="156"/>
      <c r="E19" s="164"/>
      <c r="F19" s="166">
        <f t="shared" si="1"/>
        <v>0</v>
      </c>
      <c r="I19" s="107"/>
      <c r="J19" s="108">
        <f t="shared" si="2"/>
        <v>0</v>
      </c>
    </row>
    <row r="20" spans="1:11" ht="21.75" customHeight="1">
      <c r="A20" s="166">
        <f t="shared" si="0"/>
        <v>0</v>
      </c>
      <c r="B20" s="48"/>
      <c r="C20" s="167"/>
      <c r="D20" s="168"/>
      <c r="E20" s="164"/>
      <c r="F20" s="169">
        <f t="shared" si="1"/>
        <v>0</v>
      </c>
      <c r="I20" s="109"/>
      <c r="J20" s="110">
        <f t="shared" si="2"/>
        <v>0</v>
      </c>
    </row>
    <row r="21" spans="1:11" s="3" customFormat="1" ht="22.5" customHeight="1">
      <c r="A21" s="68" t="s">
        <v>19</v>
      </c>
      <c r="B21" s="69"/>
      <c r="C21" s="69"/>
      <c r="D21" s="70" t="s">
        <v>35</v>
      </c>
      <c r="E21" s="70"/>
      <c r="F21" s="71"/>
      <c r="G21"/>
      <c r="H21"/>
    </row>
    <row r="22" spans="1:11" ht="31.5" customHeight="1">
      <c r="A22" s="196" t="s">
        <v>78</v>
      </c>
      <c r="B22" s="197"/>
      <c r="C22" s="197"/>
      <c r="D22" s="197"/>
      <c r="E22" s="197"/>
      <c r="F22" s="198"/>
      <c r="I22" s="3"/>
      <c r="J22" s="3"/>
      <c r="K22" s="3"/>
    </row>
    <row r="23" spans="1:11" ht="29.25" customHeight="1">
      <c r="A23" s="236" t="s">
        <v>148</v>
      </c>
      <c r="B23" s="237"/>
      <c r="C23" s="237"/>
      <c r="D23" s="237"/>
      <c r="E23" s="237"/>
      <c r="F23" s="238"/>
      <c r="I23" s="3"/>
      <c r="J23" s="3"/>
      <c r="K23" s="3"/>
    </row>
    <row r="24" spans="1:11" ht="29.25" customHeight="1">
      <c r="A24" s="205"/>
      <c r="B24" s="206"/>
      <c r="C24" s="206"/>
      <c r="D24" s="206"/>
      <c r="E24" s="206"/>
      <c r="F24" s="207"/>
      <c r="I24" s="3"/>
      <c r="J24" s="3"/>
      <c r="K24" s="3"/>
    </row>
    <row r="25" spans="1:11" ht="29.25" customHeight="1">
      <c r="A25" s="208"/>
      <c r="B25" s="209"/>
      <c r="C25" s="209"/>
      <c r="D25" s="209"/>
      <c r="E25" s="209"/>
      <c r="F25" s="210"/>
      <c r="I25" s="147"/>
      <c r="J25" s="147"/>
      <c r="K25" s="147"/>
    </row>
    <row r="26" spans="1:11" ht="29.25" customHeight="1">
      <c r="A26" s="242" t="s">
        <v>74</v>
      </c>
      <c r="B26" s="243"/>
      <c r="C26" s="243"/>
      <c r="D26" s="243"/>
      <c r="E26" s="243"/>
      <c r="F26" s="244"/>
      <c r="I26" s="145"/>
    </row>
    <row r="27" spans="1:11" ht="29.25" customHeight="1">
      <c r="A27" s="236" t="s">
        <v>77</v>
      </c>
      <c r="B27" s="237"/>
      <c r="C27" s="237"/>
      <c r="D27" s="237"/>
      <c r="E27" s="237"/>
      <c r="F27" s="238"/>
      <c r="I27" s="145"/>
    </row>
    <row r="28" spans="1:11" s="3" customFormat="1" ht="29.25" customHeight="1">
      <c r="A28" s="208"/>
      <c r="B28" s="209"/>
      <c r="C28" s="209"/>
      <c r="D28" s="209"/>
      <c r="E28" s="209"/>
      <c r="F28" s="210"/>
      <c r="G28"/>
      <c r="H28"/>
      <c r="I28" s="145"/>
    </row>
    <row r="29" spans="1:11" ht="29.25" customHeight="1">
      <c r="A29" s="199"/>
      <c r="B29" s="200"/>
      <c r="C29" s="200"/>
      <c r="D29" s="200"/>
      <c r="E29" s="200"/>
      <c r="F29" s="201"/>
      <c r="I29" s="145"/>
    </row>
    <row r="30" spans="1:11" ht="29.25" customHeight="1">
      <c r="A30" s="199"/>
      <c r="B30" s="200"/>
      <c r="C30" s="200"/>
      <c r="D30" s="200"/>
      <c r="E30" s="200"/>
      <c r="F30" s="201"/>
      <c r="I30" s="3"/>
      <c r="J30" s="3"/>
      <c r="K30" s="3"/>
    </row>
    <row r="31" spans="1:11" ht="29.25" customHeight="1">
      <c r="A31" s="199"/>
      <c r="B31" s="200"/>
      <c r="C31" s="200"/>
      <c r="D31" s="200"/>
      <c r="E31" s="200"/>
      <c r="F31" s="201"/>
      <c r="I31" s="3"/>
      <c r="J31" s="3"/>
      <c r="K31" s="3"/>
    </row>
    <row r="32" spans="1:11" ht="29.25" customHeight="1">
      <c r="A32" s="202"/>
      <c r="B32" s="203"/>
      <c r="C32" s="203"/>
      <c r="D32" s="203"/>
      <c r="E32" s="203"/>
      <c r="F32" s="204"/>
    </row>
    <row r="33" spans="5:10">
      <c r="E33"/>
      <c r="I33"/>
      <c r="J33" s="3"/>
    </row>
    <row r="34" spans="5:10">
      <c r="E34"/>
      <c r="I34"/>
    </row>
    <row r="35" spans="5:10">
      <c r="E35"/>
      <c r="I35"/>
    </row>
    <row r="36" spans="5:10">
      <c r="E36"/>
      <c r="I36"/>
    </row>
    <row r="38" spans="5:10">
      <c r="E38"/>
      <c r="I38"/>
    </row>
    <row r="39" spans="5:10">
      <c r="E39"/>
      <c r="I39"/>
    </row>
  </sheetData>
  <mergeCells count="10">
    <mergeCell ref="A23:F25"/>
    <mergeCell ref="C9:E9"/>
    <mergeCell ref="I1:J1"/>
    <mergeCell ref="A22:F22"/>
    <mergeCell ref="A30:F30"/>
    <mergeCell ref="A31:F31"/>
    <mergeCell ref="A32:F32"/>
    <mergeCell ref="A26:F26"/>
    <mergeCell ref="A29:F29"/>
    <mergeCell ref="A27:F28"/>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Q39"/>
  <sheetViews>
    <sheetView showZeros="0" zoomScaleNormal="100" workbookViewId="0">
      <selection activeCell="C9" sqref="C9:C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5703125" customWidth="1"/>
    <col min="12" max="12" width="12.42578125" bestFit="1" customWidth="1"/>
    <col min="13" max="13" width="13" customWidth="1"/>
    <col min="14" max="14" width="4.140625" bestFit="1" customWidth="1"/>
  </cols>
  <sheetData>
    <row r="1" spans="1:17" ht="26.25" customHeight="1">
      <c r="A1" s="47"/>
      <c r="B1" s="6"/>
      <c r="C1" s="6"/>
      <c r="D1" s="6"/>
      <c r="E1" s="28" t="s">
        <v>20</v>
      </c>
      <c r="F1" s="29">
        <f>SUM(Menu!B3)</f>
        <v>43790</v>
      </c>
      <c r="G1" s="1"/>
      <c r="I1" s="194" t="s">
        <v>5</v>
      </c>
      <c r="J1" s="195"/>
      <c r="L1" s="8"/>
    </row>
    <row r="2" spans="1:17" s="2" customFormat="1" ht="23.25" customHeight="1">
      <c r="A2" s="38" t="str">
        <f>Menu!B11</f>
        <v>Härdöpfelstock</v>
      </c>
      <c r="B2" s="39"/>
      <c r="C2" s="39"/>
      <c r="D2" s="37"/>
      <c r="E2" s="30" t="s">
        <v>21</v>
      </c>
      <c r="F2" s="31">
        <f>SUM(Menu!B19)</f>
        <v>4</v>
      </c>
      <c r="I2" s="32">
        <v>4</v>
      </c>
      <c r="J2" s="21" t="s">
        <v>2</v>
      </c>
      <c r="L2" s="249"/>
      <c r="M2"/>
      <c r="N2"/>
    </row>
    <row r="3" spans="1:17" s="8" customFormat="1" ht="21" customHeight="1">
      <c r="A3" s="10" t="s">
        <v>1</v>
      </c>
      <c r="B3" s="54" t="s">
        <v>0</v>
      </c>
      <c r="C3" s="11" t="s">
        <v>9</v>
      </c>
      <c r="D3" s="33" t="s">
        <v>8</v>
      </c>
      <c r="E3" s="22" t="s">
        <v>6</v>
      </c>
      <c r="F3" s="7" t="s">
        <v>7</v>
      </c>
      <c r="I3" s="22" t="s">
        <v>11</v>
      </c>
      <c r="J3" s="9" t="s">
        <v>3</v>
      </c>
      <c r="L3" s="249"/>
      <c r="M3"/>
      <c r="N3"/>
    </row>
    <row r="4" spans="1:17" ht="21.75" customHeight="1">
      <c r="A4" s="151">
        <f t="shared" ref="A4:A20" si="0">ROUND(SUM(J4*$F$2),2)</f>
        <v>1</v>
      </c>
      <c r="B4" s="40" t="s">
        <v>26</v>
      </c>
      <c r="C4" s="250" t="s">
        <v>136</v>
      </c>
      <c r="D4" s="251"/>
      <c r="E4" s="163"/>
      <c r="F4" s="151">
        <f t="shared" ref="F4:F20" si="1">SUM(E4*A4)</f>
        <v>0</v>
      </c>
      <c r="I4" s="105">
        <v>1</v>
      </c>
      <c r="J4" s="106">
        <f t="shared" ref="J4:J20" si="2">I4/$I$2</f>
        <v>0.25</v>
      </c>
      <c r="K4" s="14"/>
      <c r="M4" s="43"/>
      <c r="O4" s="43"/>
      <c r="P4" s="44"/>
      <c r="Q4" s="44"/>
    </row>
    <row r="5" spans="1:17" ht="21.75" customHeight="1">
      <c r="A5" s="157">
        <f t="shared" si="0"/>
        <v>0</v>
      </c>
      <c r="B5" s="41"/>
      <c r="C5" s="211" t="s">
        <v>155</v>
      </c>
      <c r="D5" s="213"/>
      <c r="E5" s="212"/>
      <c r="F5" s="157">
        <f t="shared" si="1"/>
        <v>0</v>
      </c>
      <c r="I5" s="107"/>
      <c r="J5" s="108">
        <f t="shared" si="2"/>
        <v>0</v>
      </c>
      <c r="K5" s="14"/>
      <c r="M5" s="43"/>
      <c r="O5" s="43"/>
      <c r="P5" s="44"/>
      <c r="Q5" s="44"/>
    </row>
    <row r="6" spans="1:17" ht="21.75" customHeight="1">
      <c r="A6" s="157">
        <f t="shared" si="0"/>
        <v>0</v>
      </c>
      <c r="B6" s="41"/>
      <c r="C6" s="155" t="s">
        <v>83</v>
      </c>
      <c r="D6" s="156"/>
      <c r="E6" s="164"/>
      <c r="F6" s="157">
        <f t="shared" si="1"/>
        <v>0</v>
      </c>
      <c r="I6" s="107"/>
      <c r="J6" s="108">
        <f t="shared" si="2"/>
        <v>0</v>
      </c>
      <c r="K6" s="14"/>
      <c r="M6" s="43"/>
      <c r="O6" s="43"/>
      <c r="P6" s="44"/>
      <c r="Q6" s="44"/>
    </row>
    <row r="7" spans="1:17" ht="21.75" customHeight="1">
      <c r="A7" s="157">
        <f t="shared" si="0"/>
        <v>0</v>
      </c>
      <c r="B7" s="41"/>
      <c r="C7" s="155" t="s">
        <v>84</v>
      </c>
      <c r="D7" s="156"/>
      <c r="E7" s="164"/>
      <c r="F7" s="157">
        <f t="shared" si="1"/>
        <v>0</v>
      </c>
      <c r="I7" s="107"/>
      <c r="J7" s="108">
        <f t="shared" si="2"/>
        <v>0</v>
      </c>
      <c r="K7" s="14"/>
      <c r="P7" s="44"/>
    </row>
    <row r="8" spans="1:17" ht="21.75" customHeight="1">
      <c r="A8" s="157">
        <f t="shared" si="0"/>
        <v>0</v>
      </c>
      <c r="B8" s="41"/>
      <c r="C8" s="155"/>
      <c r="D8" s="156"/>
      <c r="E8" s="164"/>
      <c r="F8" s="157">
        <f t="shared" si="1"/>
        <v>0</v>
      </c>
      <c r="I8" s="107"/>
      <c r="J8" s="108">
        <f t="shared" si="2"/>
        <v>0</v>
      </c>
      <c r="K8" s="14"/>
      <c r="P8" s="44"/>
    </row>
    <row r="9" spans="1:17" ht="21.75" customHeight="1">
      <c r="A9" s="157">
        <f t="shared" si="0"/>
        <v>0</v>
      </c>
      <c r="B9" s="41"/>
      <c r="C9" s="155"/>
      <c r="D9" s="156"/>
      <c r="E9" s="164"/>
      <c r="F9" s="157">
        <f t="shared" si="1"/>
        <v>0</v>
      </c>
      <c r="I9" s="107"/>
      <c r="J9" s="108">
        <f t="shared" si="2"/>
        <v>0</v>
      </c>
      <c r="K9" s="14"/>
      <c r="P9" s="44"/>
    </row>
    <row r="10" spans="1:17" ht="21.75" customHeight="1">
      <c r="A10" s="157">
        <f t="shared" si="0"/>
        <v>0</v>
      </c>
      <c r="B10" s="41"/>
      <c r="C10" s="155"/>
      <c r="D10" s="156"/>
      <c r="E10" s="164"/>
      <c r="F10" s="157">
        <f t="shared" si="1"/>
        <v>0</v>
      </c>
      <c r="I10" s="107"/>
      <c r="J10" s="108">
        <f t="shared" si="2"/>
        <v>0</v>
      </c>
      <c r="K10" s="14"/>
      <c r="P10" s="44"/>
    </row>
    <row r="11" spans="1:17" ht="21.75" customHeight="1">
      <c r="A11" s="157">
        <f t="shared" si="0"/>
        <v>0</v>
      </c>
      <c r="B11" s="41"/>
      <c r="C11" s="155"/>
      <c r="D11" s="156"/>
      <c r="E11" s="164"/>
      <c r="F11" s="157">
        <f t="shared" si="1"/>
        <v>0</v>
      </c>
      <c r="I11" s="107"/>
      <c r="J11" s="108">
        <f t="shared" si="2"/>
        <v>0</v>
      </c>
      <c r="K11" s="14"/>
      <c r="P11" s="44"/>
    </row>
    <row r="12" spans="1:17" ht="21.75" customHeight="1">
      <c r="A12" s="157">
        <f t="shared" si="0"/>
        <v>0</v>
      </c>
      <c r="B12" s="41"/>
      <c r="C12" s="155"/>
      <c r="D12" s="156"/>
      <c r="E12" s="164"/>
      <c r="F12" s="157">
        <f t="shared" si="1"/>
        <v>0</v>
      </c>
      <c r="I12" s="107"/>
      <c r="J12" s="108">
        <f t="shared" si="2"/>
        <v>0</v>
      </c>
      <c r="K12" s="14"/>
      <c r="L12" s="8"/>
      <c r="P12" s="44"/>
    </row>
    <row r="13" spans="1:17" ht="21.75" customHeight="1">
      <c r="A13" s="157">
        <f t="shared" si="0"/>
        <v>0</v>
      </c>
      <c r="B13" s="41"/>
      <c r="C13" s="155"/>
      <c r="D13" s="156"/>
      <c r="E13" s="164"/>
      <c r="F13" s="157">
        <f t="shared" si="1"/>
        <v>0</v>
      </c>
      <c r="I13" s="107"/>
      <c r="J13" s="108">
        <f t="shared" si="2"/>
        <v>0</v>
      </c>
      <c r="K13" s="14"/>
      <c r="L13" s="8"/>
      <c r="P13" s="44"/>
    </row>
    <row r="14" spans="1:17" ht="21.75" customHeight="1">
      <c r="A14" s="157">
        <f t="shared" si="0"/>
        <v>0</v>
      </c>
      <c r="B14" s="41"/>
      <c r="C14" s="155"/>
      <c r="D14" s="156"/>
      <c r="E14" s="164"/>
      <c r="F14" s="157">
        <f t="shared" si="1"/>
        <v>0</v>
      </c>
      <c r="I14" s="107"/>
      <c r="J14" s="108">
        <f t="shared" si="2"/>
        <v>0</v>
      </c>
      <c r="K14" s="14"/>
      <c r="P14" s="44"/>
    </row>
    <row r="15" spans="1:17" ht="21.75" customHeight="1">
      <c r="A15" s="157">
        <f t="shared" si="0"/>
        <v>0</v>
      </c>
      <c r="B15" s="41"/>
      <c r="C15" s="155"/>
      <c r="D15" s="156"/>
      <c r="E15" s="164"/>
      <c r="F15" s="157">
        <f t="shared" si="1"/>
        <v>0</v>
      </c>
      <c r="I15" s="107"/>
      <c r="J15" s="108">
        <f t="shared" si="2"/>
        <v>0</v>
      </c>
      <c r="K15" s="14"/>
      <c r="P15" s="44"/>
    </row>
    <row r="16" spans="1:17" ht="21.75" customHeight="1">
      <c r="A16" s="157">
        <f t="shared" si="0"/>
        <v>0</v>
      </c>
      <c r="B16" s="41"/>
      <c r="C16" s="155"/>
      <c r="D16" s="156"/>
      <c r="E16" s="164"/>
      <c r="F16" s="157">
        <f t="shared" si="1"/>
        <v>0</v>
      </c>
      <c r="I16" s="107"/>
      <c r="J16" s="108">
        <f t="shared" si="2"/>
        <v>0</v>
      </c>
      <c r="K16" s="14"/>
      <c r="P16" s="44"/>
    </row>
    <row r="17" spans="1:11" ht="21.75" customHeight="1">
      <c r="A17" s="157">
        <f t="shared" si="0"/>
        <v>0</v>
      </c>
      <c r="B17" s="41"/>
      <c r="C17" s="155"/>
      <c r="D17" s="156"/>
      <c r="E17" s="164"/>
      <c r="F17" s="157">
        <f t="shared" si="1"/>
        <v>0</v>
      </c>
      <c r="I17" s="107"/>
      <c r="J17" s="108">
        <f t="shared" si="2"/>
        <v>0</v>
      </c>
      <c r="K17" s="14"/>
    </row>
    <row r="18" spans="1:11" ht="21.75" customHeight="1">
      <c r="A18" s="166">
        <f t="shared" si="0"/>
        <v>0</v>
      </c>
      <c r="B18" s="41"/>
      <c r="C18" s="155"/>
      <c r="D18" s="156"/>
      <c r="E18" s="164"/>
      <c r="F18" s="166">
        <f t="shared" si="1"/>
        <v>0</v>
      </c>
      <c r="I18" s="107"/>
      <c r="J18" s="108">
        <f t="shared" si="2"/>
        <v>0</v>
      </c>
      <c r="K18" s="14"/>
    </row>
    <row r="19" spans="1:11" ht="21.75" customHeight="1">
      <c r="A19" s="166">
        <f t="shared" si="0"/>
        <v>0</v>
      </c>
      <c r="B19" s="41"/>
      <c r="C19" s="155"/>
      <c r="D19" s="156"/>
      <c r="E19" s="164"/>
      <c r="F19" s="166">
        <f t="shared" si="1"/>
        <v>0</v>
      </c>
      <c r="I19" s="107"/>
      <c r="J19" s="108">
        <f t="shared" si="2"/>
        <v>0</v>
      </c>
    </row>
    <row r="20" spans="1:11" ht="21.75" customHeight="1">
      <c r="A20" s="166">
        <f t="shared" si="0"/>
        <v>0</v>
      </c>
      <c r="B20" s="48"/>
      <c r="C20" s="167"/>
      <c r="D20" s="168"/>
      <c r="E20" s="164"/>
      <c r="F20" s="169">
        <f t="shared" si="1"/>
        <v>0</v>
      </c>
      <c r="I20" s="109"/>
      <c r="J20" s="110">
        <f t="shared" si="2"/>
        <v>0</v>
      </c>
    </row>
    <row r="21" spans="1:11" s="3" customFormat="1" ht="22.5" customHeight="1">
      <c r="A21" s="68" t="s">
        <v>19</v>
      </c>
      <c r="B21" s="69"/>
      <c r="C21" s="69"/>
      <c r="D21" s="70" t="s">
        <v>35</v>
      </c>
      <c r="E21" s="70"/>
      <c r="F21" s="71"/>
      <c r="G21"/>
      <c r="H21"/>
    </row>
    <row r="22" spans="1:11" ht="31.5" customHeight="1">
      <c r="A22" s="196" t="s">
        <v>86</v>
      </c>
      <c r="B22" s="197"/>
      <c r="C22" s="197"/>
      <c r="D22" s="197"/>
      <c r="E22" s="197"/>
      <c r="F22" s="198"/>
    </row>
    <row r="23" spans="1:11" ht="29.25" customHeight="1">
      <c r="A23" s="225" t="s">
        <v>79</v>
      </c>
      <c r="B23" s="226"/>
      <c r="C23" s="226"/>
      <c r="D23" s="226"/>
      <c r="E23" s="226"/>
      <c r="F23" s="227"/>
    </row>
    <row r="24" spans="1:11" ht="29.25" customHeight="1">
      <c r="A24" s="208"/>
      <c r="B24" s="209"/>
      <c r="C24" s="209"/>
      <c r="D24" s="209"/>
      <c r="E24" s="209"/>
      <c r="F24" s="210"/>
    </row>
    <row r="25" spans="1:11" ht="29.25" customHeight="1">
      <c r="A25" s="236" t="s">
        <v>80</v>
      </c>
      <c r="B25" s="237"/>
      <c r="C25" s="237"/>
      <c r="D25" s="237"/>
      <c r="E25" s="237"/>
      <c r="F25" s="238"/>
    </row>
    <row r="26" spans="1:11" ht="29.25" customHeight="1">
      <c r="A26" s="208"/>
      <c r="B26" s="209"/>
      <c r="C26" s="209"/>
      <c r="D26" s="209"/>
      <c r="E26" s="209"/>
      <c r="F26" s="210"/>
    </row>
    <row r="27" spans="1:11" s="3" customFormat="1" ht="29.25" customHeight="1">
      <c r="A27" s="199" t="s">
        <v>81</v>
      </c>
      <c r="B27" s="200"/>
      <c r="C27" s="200"/>
      <c r="D27" s="200"/>
      <c r="E27" s="200"/>
      <c r="F27" s="201"/>
      <c r="G27"/>
      <c r="H27"/>
    </row>
    <row r="28" spans="1:11" ht="29.25" customHeight="1">
      <c r="A28" s="236" t="s">
        <v>82</v>
      </c>
      <c r="B28" s="237"/>
      <c r="C28" s="237"/>
      <c r="D28" s="237"/>
      <c r="E28" s="237"/>
      <c r="F28" s="238"/>
      <c r="I28" s="3"/>
      <c r="J28" s="3"/>
      <c r="K28" s="3"/>
    </row>
    <row r="29" spans="1:11" ht="29.25" customHeight="1">
      <c r="A29" s="208"/>
      <c r="B29" s="209"/>
      <c r="C29" s="209"/>
      <c r="D29" s="209"/>
      <c r="E29" s="209"/>
      <c r="F29" s="210"/>
      <c r="I29" s="3"/>
      <c r="J29" s="3"/>
      <c r="K29" s="3"/>
    </row>
    <row r="30" spans="1:11" ht="29.25" customHeight="1">
      <c r="A30" s="248" t="s">
        <v>154</v>
      </c>
      <c r="B30" s="200"/>
      <c r="C30" s="200"/>
      <c r="D30" s="200"/>
      <c r="E30" s="200"/>
      <c r="F30" s="201"/>
      <c r="I30" s="3"/>
      <c r="J30" s="3"/>
      <c r="K30" s="3"/>
    </row>
    <row r="31" spans="1:11" ht="29.25" customHeight="1">
      <c r="A31" s="248"/>
      <c r="B31" s="200"/>
      <c r="C31" s="200"/>
      <c r="D31" s="200"/>
      <c r="E31" s="200"/>
      <c r="F31" s="201"/>
      <c r="I31" s="3"/>
      <c r="J31" s="3"/>
      <c r="K31" s="3"/>
    </row>
    <row r="32" spans="1:11" ht="29.25" customHeight="1">
      <c r="A32" s="202"/>
      <c r="B32" s="203"/>
      <c r="C32" s="203"/>
      <c r="D32" s="203"/>
      <c r="E32" s="203"/>
      <c r="F32" s="204"/>
    </row>
    <row r="33" spans="5:10">
      <c r="E33"/>
      <c r="I33"/>
      <c r="J33" s="3"/>
    </row>
    <row r="34" spans="5:10">
      <c r="E34"/>
      <c r="I34"/>
    </row>
    <row r="35" spans="5:10">
      <c r="E35"/>
      <c r="I35"/>
    </row>
    <row r="36" spans="5:10">
      <c r="E36"/>
      <c r="I36"/>
    </row>
    <row r="38" spans="5:10">
      <c r="E38"/>
      <c r="I38"/>
    </row>
    <row r="39" spans="5:10">
      <c r="E39"/>
      <c r="I39"/>
    </row>
  </sheetData>
  <mergeCells count="12">
    <mergeCell ref="I1:J1"/>
    <mergeCell ref="L2:L3"/>
    <mergeCell ref="A22:F22"/>
    <mergeCell ref="C4:D4"/>
    <mergeCell ref="A23:F24"/>
    <mergeCell ref="C5:E5"/>
    <mergeCell ref="A30:F30"/>
    <mergeCell ref="A32:F32"/>
    <mergeCell ref="A27:F27"/>
    <mergeCell ref="A25:F26"/>
    <mergeCell ref="A28:F29"/>
    <mergeCell ref="A31:F31"/>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N39"/>
  <sheetViews>
    <sheetView showZeros="0" zoomScale="112" zoomScaleNormal="112" workbookViewId="0">
      <selection activeCell="C15" sqref="C15:E19"/>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 min="11" max="11" width="2.5703125" customWidth="1"/>
    <col min="12" max="12" width="4.140625" bestFit="1" customWidth="1"/>
  </cols>
  <sheetData>
    <row r="1" spans="1:14" ht="26.25" customHeight="1">
      <c r="A1" s="47"/>
      <c r="B1" s="6"/>
      <c r="C1" s="6"/>
      <c r="D1" s="6"/>
      <c r="E1" s="28" t="s">
        <v>20</v>
      </c>
      <c r="F1" s="29">
        <f>SUM(Menu!B3)</f>
        <v>43790</v>
      </c>
      <c r="G1" s="1"/>
      <c r="I1" s="194" t="s">
        <v>5</v>
      </c>
      <c r="J1" s="195"/>
    </row>
    <row r="2" spans="1:14" s="2" customFormat="1" ht="23.25" customHeight="1">
      <c r="A2" s="38" t="str">
        <f>Menu!B13</f>
        <v>Zabaione mit Vanilleglace</v>
      </c>
      <c r="B2" s="39"/>
      <c r="C2" s="39"/>
      <c r="D2" s="37"/>
      <c r="E2" s="30" t="s">
        <v>21</v>
      </c>
      <c r="F2" s="31">
        <f>SUM(Menu!B19)</f>
        <v>4</v>
      </c>
      <c r="I2" s="32">
        <v>4</v>
      </c>
      <c r="J2" s="21" t="s">
        <v>2</v>
      </c>
      <c r="L2"/>
    </row>
    <row r="3" spans="1:14" s="8" customFormat="1" ht="21" customHeight="1">
      <c r="A3" s="10" t="s">
        <v>1</v>
      </c>
      <c r="B3" s="54" t="s">
        <v>0</v>
      </c>
      <c r="C3" s="11" t="s">
        <v>10</v>
      </c>
      <c r="D3" s="33" t="s">
        <v>8</v>
      </c>
      <c r="E3" s="22" t="s">
        <v>6</v>
      </c>
      <c r="F3" s="7" t="s">
        <v>7</v>
      </c>
      <c r="I3" s="22" t="s">
        <v>11</v>
      </c>
      <c r="J3" s="9" t="s">
        <v>3</v>
      </c>
      <c r="L3"/>
    </row>
    <row r="4" spans="1:14" ht="21.75" customHeight="1">
      <c r="A4" s="190">
        <f t="shared" ref="A4:A20" si="0">ROUND(SUM(J4*$F$2),2)</f>
        <v>2</v>
      </c>
      <c r="B4" s="40" t="s">
        <v>24</v>
      </c>
      <c r="C4" s="152" t="s">
        <v>87</v>
      </c>
      <c r="D4" s="153"/>
      <c r="E4" s="163"/>
      <c r="F4" s="151">
        <f>SUM(E4*A4)</f>
        <v>0</v>
      </c>
      <c r="I4" s="172">
        <v>2</v>
      </c>
      <c r="J4" s="106">
        <f t="shared" ref="J4:J20" si="1">I4/$I$2</f>
        <v>0.5</v>
      </c>
      <c r="K4" s="14"/>
      <c r="M4" s="44"/>
      <c r="N4" s="44"/>
    </row>
    <row r="5" spans="1:14" ht="21.75" customHeight="1">
      <c r="A5" s="190">
        <f t="shared" si="0"/>
        <v>2.04</v>
      </c>
      <c r="B5" s="41" t="s">
        <v>24</v>
      </c>
      <c r="C5" s="155" t="s">
        <v>88</v>
      </c>
      <c r="D5" s="156"/>
      <c r="E5" s="164"/>
      <c r="F5" s="157">
        <f t="shared" ref="F5:F20" si="2">SUM(E5*A5)</f>
        <v>0</v>
      </c>
      <c r="I5" s="132">
        <v>2.04</v>
      </c>
      <c r="J5" s="108">
        <f t="shared" si="1"/>
        <v>0.51</v>
      </c>
      <c r="K5" s="14"/>
      <c r="M5" s="44"/>
      <c r="N5" s="44"/>
    </row>
    <row r="6" spans="1:14" ht="21.75" customHeight="1">
      <c r="A6" s="157">
        <f t="shared" si="0"/>
        <v>0.04</v>
      </c>
      <c r="B6" s="41" t="s">
        <v>26</v>
      </c>
      <c r="C6" s="155" t="s">
        <v>106</v>
      </c>
      <c r="D6" s="156"/>
      <c r="E6" s="164"/>
      <c r="F6" s="157">
        <f t="shared" si="2"/>
        <v>0</v>
      </c>
      <c r="I6" s="107">
        <v>0.04</v>
      </c>
      <c r="J6" s="108">
        <f t="shared" si="1"/>
        <v>0.01</v>
      </c>
      <c r="K6" s="14"/>
      <c r="M6" s="44"/>
      <c r="N6" s="44"/>
    </row>
    <row r="7" spans="1:14" ht="21.75" customHeight="1">
      <c r="A7" s="171">
        <f t="shared" si="0"/>
        <v>0.1</v>
      </c>
      <c r="B7" s="41" t="s">
        <v>85</v>
      </c>
      <c r="C7" s="155" t="s">
        <v>107</v>
      </c>
      <c r="D7" s="170"/>
      <c r="E7" s="164"/>
      <c r="F7" s="157">
        <f t="shared" si="2"/>
        <v>0</v>
      </c>
      <c r="I7" s="132">
        <v>0.1</v>
      </c>
      <c r="J7" s="108">
        <f t="shared" si="1"/>
        <v>2.5000000000000001E-2</v>
      </c>
      <c r="K7" s="14"/>
      <c r="M7" s="44"/>
    </row>
    <row r="8" spans="1:14" ht="21.75" customHeight="1">
      <c r="A8" s="171">
        <f t="shared" si="0"/>
        <v>0.5</v>
      </c>
      <c r="B8" s="41" t="s">
        <v>24</v>
      </c>
      <c r="C8" s="155" t="s">
        <v>89</v>
      </c>
      <c r="D8" s="156"/>
      <c r="E8" s="164"/>
      <c r="F8" s="157">
        <f t="shared" si="2"/>
        <v>0</v>
      </c>
      <c r="I8" s="132">
        <v>0.5</v>
      </c>
      <c r="J8" s="108">
        <f t="shared" si="1"/>
        <v>0.125</v>
      </c>
      <c r="K8" s="14"/>
      <c r="M8" s="44"/>
    </row>
    <row r="9" spans="1:14" ht="21.75" customHeight="1">
      <c r="A9" s="171">
        <f t="shared" si="0"/>
        <v>1</v>
      </c>
      <c r="B9" s="41" t="s">
        <v>90</v>
      </c>
      <c r="C9" s="155" t="s">
        <v>91</v>
      </c>
      <c r="D9" s="156"/>
      <c r="E9" s="164"/>
      <c r="F9" s="157">
        <f t="shared" si="2"/>
        <v>0</v>
      </c>
      <c r="I9" s="133">
        <v>1</v>
      </c>
      <c r="J9" s="108">
        <f t="shared" si="1"/>
        <v>0.25</v>
      </c>
      <c r="K9" s="14"/>
      <c r="M9" s="44"/>
    </row>
    <row r="10" spans="1:14" ht="21.75" customHeight="1">
      <c r="A10" s="171">
        <f t="shared" si="0"/>
        <v>4</v>
      </c>
      <c r="B10" s="41" t="s">
        <v>92</v>
      </c>
      <c r="C10" s="155" t="s">
        <v>93</v>
      </c>
      <c r="D10" s="156"/>
      <c r="E10" s="164"/>
      <c r="F10" s="157">
        <f t="shared" si="2"/>
        <v>0</v>
      </c>
      <c r="I10" s="132">
        <v>4</v>
      </c>
      <c r="J10" s="108">
        <f t="shared" si="1"/>
        <v>1</v>
      </c>
      <c r="K10" s="14"/>
      <c r="M10" s="44"/>
    </row>
    <row r="11" spans="1:14" ht="21.75" customHeight="1">
      <c r="A11" s="191" t="s">
        <v>149</v>
      </c>
      <c r="B11" s="41"/>
      <c r="C11" s="155"/>
      <c r="D11" s="156"/>
      <c r="E11" s="164"/>
      <c r="F11" s="157"/>
      <c r="I11" s="132"/>
      <c r="J11" s="108">
        <f t="shared" si="1"/>
        <v>0</v>
      </c>
      <c r="K11" s="14"/>
      <c r="M11" s="44"/>
    </row>
    <row r="12" spans="1:14" ht="21.75" customHeight="1">
      <c r="A12" s="157">
        <v>4</v>
      </c>
      <c r="B12" s="41" t="s">
        <v>24</v>
      </c>
      <c r="C12" s="155" t="s">
        <v>88</v>
      </c>
      <c r="D12" s="156"/>
      <c r="E12" s="164"/>
      <c r="F12" s="157">
        <f t="shared" si="2"/>
        <v>0</v>
      </c>
      <c r="I12" s="107"/>
      <c r="J12" s="108">
        <f t="shared" si="1"/>
        <v>0</v>
      </c>
      <c r="K12" s="14"/>
      <c r="M12" s="44"/>
    </row>
    <row r="13" spans="1:14" ht="21.75" customHeight="1">
      <c r="A13" s="157">
        <f t="shared" si="0"/>
        <v>0</v>
      </c>
      <c r="B13" s="41"/>
      <c r="C13" s="211" t="s">
        <v>150</v>
      </c>
      <c r="D13" s="213"/>
      <c r="E13" s="212"/>
      <c r="F13" s="157">
        <f t="shared" si="2"/>
        <v>0</v>
      </c>
      <c r="I13" s="107"/>
      <c r="J13" s="108">
        <f t="shared" si="1"/>
        <v>0</v>
      </c>
      <c r="K13" s="14"/>
      <c r="M13" s="44"/>
    </row>
    <row r="14" spans="1:14" ht="21.75" customHeight="1">
      <c r="A14" s="157">
        <f t="shared" si="0"/>
        <v>0.03</v>
      </c>
      <c r="B14" s="41" t="s">
        <v>26</v>
      </c>
      <c r="C14" s="155" t="s">
        <v>151</v>
      </c>
      <c r="D14" s="156"/>
      <c r="E14" s="164"/>
      <c r="F14" s="157">
        <f t="shared" si="2"/>
        <v>0</v>
      </c>
      <c r="I14" s="107">
        <v>0.03</v>
      </c>
      <c r="J14" s="108">
        <f t="shared" si="1"/>
        <v>7.4999999999999997E-3</v>
      </c>
      <c r="K14" s="14"/>
      <c r="M14" s="44"/>
    </row>
    <row r="15" spans="1:14" ht="21.75" customHeight="1">
      <c r="A15" s="157">
        <f t="shared" si="0"/>
        <v>0</v>
      </c>
      <c r="B15" s="41"/>
      <c r="C15" s="228" t="s">
        <v>152</v>
      </c>
      <c r="D15" s="229"/>
      <c r="E15" s="230"/>
      <c r="F15" s="157">
        <f t="shared" si="2"/>
        <v>0</v>
      </c>
      <c r="I15" s="107"/>
      <c r="J15" s="108">
        <f t="shared" si="1"/>
        <v>0</v>
      </c>
      <c r="K15" s="14"/>
      <c r="M15" s="44"/>
    </row>
    <row r="16" spans="1:14" ht="21.75" customHeight="1">
      <c r="A16" s="157">
        <f t="shared" si="0"/>
        <v>0</v>
      </c>
      <c r="B16" s="41"/>
      <c r="C16" s="252"/>
      <c r="D16" s="234"/>
      <c r="E16" s="235"/>
      <c r="F16" s="157">
        <f t="shared" si="2"/>
        <v>0</v>
      </c>
      <c r="I16" s="107"/>
      <c r="J16" s="108">
        <f t="shared" si="1"/>
        <v>0</v>
      </c>
      <c r="K16" s="14"/>
      <c r="M16" s="44"/>
    </row>
    <row r="17" spans="1:11" ht="21.75" customHeight="1">
      <c r="A17" s="157">
        <f t="shared" si="0"/>
        <v>0</v>
      </c>
      <c r="B17" s="41"/>
      <c r="C17" s="252"/>
      <c r="D17" s="234"/>
      <c r="E17" s="235"/>
      <c r="F17" s="157">
        <f t="shared" si="2"/>
        <v>0</v>
      </c>
      <c r="I17" s="107"/>
      <c r="J17" s="108">
        <f t="shared" si="1"/>
        <v>0</v>
      </c>
      <c r="K17" s="14"/>
    </row>
    <row r="18" spans="1:11" ht="21.75" customHeight="1">
      <c r="A18" s="166">
        <f t="shared" si="0"/>
        <v>0</v>
      </c>
      <c r="B18" s="41"/>
      <c r="C18" s="252"/>
      <c r="D18" s="234"/>
      <c r="E18" s="235"/>
      <c r="F18" s="166">
        <f t="shared" si="2"/>
        <v>0</v>
      </c>
      <c r="I18" s="107"/>
      <c r="J18" s="108">
        <f t="shared" si="1"/>
        <v>0</v>
      </c>
      <c r="K18" s="14"/>
    </row>
    <row r="19" spans="1:11" ht="21.75" customHeight="1">
      <c r="A19" s="166">
        <f t="shared" si="0"/>
        <v>0</v>
      </c>
      <c r="B19" s="41"/>
      <c r="C19" s="231"/>
      <c r="D19" s="232"/>
      <c r="E19" s="233"/>
      <c r="F19" s="166">
        <f t="shared" si="2"/>
        <v>0</v>
      </c>
      <c r="I19" s="107"/>
      <c r="J19" s="108">
        <f t="shared" si="1"/>
        <v>0</v>
      </c>
    </row>
    <row r="20" spans="1:11" ht="21.75" customHeight="1">
      <c r="A20" s="166">
        <f t="shared" si="0"/>
        <v>0</v>
      </c>
      <c r="B20" s="48"/>
      <c r="C20" s="167"/>
      <c r="D20" s="168"/>
      <c r="E20" s="164"/>
      <c r="F20" s="169">
        <f t="shared" si="2"/>
        <v>0</v>
      </c>
      <c r="I20" s="109"/>
      <c r="J20" s="110">
        <f t="shared" si="1"/>
        <v>0</v>
      </c>
    </row>
    <row r="21" spans="1:11" s="3" customFormat="1" ht="22.5" customHeight="1">
      <c r="A21" s="68" t="s">
        <v>19</v>
      </c>
      <c r="B21" s="69"/>
      <c r="C21" s="69"/>
      <c r="D21" s="70" t="s">
        <v>35</v>
      </c>
      <c r="E21" s="70"/>
      <c r="F21" s="71"/>
      <c r="G21"/>
      <c r="H21"/>
    </row>
    <row r="22" spans="1:11" ht="27.75" customHeight="1">
      <c r="A22" s="225" t="s">
        <v>139</v>
      </c>
      <c r="B22" s="226"/>
      <c r="C22" s="226"/>
      <c r="D22" s="226"/>
      <c r="E22" s="226"/>
      <c r="F22" s="227"/>
    </row>
    <row r="23" spans="1:11" ht="27.75" customHeight="1">
      <c r="A23" s="208"/>
      <c r="B23" s="209"/>
      <c r="C23" s="209"/>
      <c r="D23" s="209"/>
      <c r="E23" s="209"/>
      <c r="F23" s="210"/>
    </row>
    <row r="24" spans="1:11" ht="31.5" customHeight="1">
      <c r="A24" s="199" t="s">
        <v>95</v>
      </c>
      <c r="B24" s="200"/>
      <c r="C24" s="200"/>
      <c r="D24" s="200"/>
      <c r="E24" s="200"/>
      <c r="F24" s="201"/>
    </row>
    <row r="25" spans="1:11" ht="31.5" customHeight="1">
      <c r="A25" s="199" t="s">
        <v>94</v>
      </c>
      <c r="B25" s="200"/>
      <c r="C25" s="200"/>
      <c r="D25" s="200"/>
      <c r="E25" s="200"/>
      <c r="F25" s="201"/>
    </row>
    <row r="26" spans="1:11" ht="31.5" customHeight="1">
      <c r="A26" s="148"/>
      <c r="B26" s="149"/>
      <c r="C26" s="149"/>
      <c r="D26" s="149"/>
      <c r="E26" s="149"/>
      <c r="F26" s="150"/>
    </row>
    <row r="27" spans="1:11" ht="31.5" customHeight="1">
      <c r="A27" s="148"/>
      <c r="B27" s="149"/>
      <c r="C27" s="149"/>
      <c r="D27" s="149"/>
      <c r="E27" s="149"/>
      <c r="F27" s="150"/>
    </row>
    <row r="28" spans="1:11" s="3" customFormat="1" ht="29.25" customHeight="1">
      <c r="A28" s="148"/>
      <c r="B28" s="149"/>
      <c r="C28" s="149"/>
      <c r="D28" s="149"/>
      <c r="E28" s="149"/>
      <c r="F28" s="150"/>
      <c r="G28"/>
      <c r="H28"/>
    </row>
    <row r="29" spans="1:11" ht="29.25" customHeight="1">
      <c r="A29" s="148"/>
      <c r="B29" s="149"/>
      <c r="C29" s="149"/>
      <c r="D29" s="149"/>
      <c r="E29" s="149"/>
      <c r="F29" s="150"/>
      <c r="I29" s="3"/>
      <c r="J29" s="3"/>
      <c r="K29" s="3"/>
    </row>
    <row r="30" spans="1:11" ht="29.25" customHeight="1">
      <c r="A30" s="199"/>
      <c r="B30" s="200"/>
      <c r="C30" s="200"/>
      <c r="D30" s="200"/>
      <c r="E30" s="200"/>
      <c r="F30" s="201"/>
      <c r="I30" s="3"/>
      <c r="J30" s="3"/>
      <c r="K30" s="3"/>
    </row>
    <row r="31" spans="1:11" ht="29.25" customHeight="1">
      <c r="A31" s="199"/>
      <c r="B31" s="200"/>
      <c r="C31" s="200"/>
      <c r="D31" s="200"/>
      <c r="E31" s="200"/>
      <c r="F31" s="201"/>
      <c r="I31" s="3"/>
      <c r="J31" s="3"/>
      <c r="K31" s="3"/>
    </row>
    <row r="32" spans="1:11" ht="29.25" customHeight="1">
      <c r="A32" s="202"/>
      <c r="B32" s="203"/>
      <c r="C32" s="203"/>
      <c r="D32" s="203"/>
      <c r="E32" s="203"/>
      <c r="F32" s="204"/>
    </row>
    <row r="33" spans="5:10">
      <c r="E33"/>
      <c r="I33"/>
      <c r="J33" s="3"/>
    </row>
    <row r="34" spans="5:10">
      <c r="E34"/>
      <c r="I34"/>
    </row>
    <row r="35" spans="5:10">
      <c r="E35"/>
      <c r="I35"/>
    </row>
    <row r="36" spans="5:10">
      <c r="E36"/>
      <c r="I36"/>
    </row>
    <row r="38" spans="5:10">
      <c r="E38"/>
      <c r="I38"/>
    </row>
    <row r="39" spans="5:10">
      <c r="E39"/>
      <c r="I39"/>
    </row>
  </sheetData>
  <mergeCells count="9">
    <mergeCell ref="A30:F30"/>
    <mergeCell ref="A31:F31"/>
    <mergeCell ref="A32:F32"/>
    <mergeCell ref="A25:F25"/>
    <mergeCell ref="I1:J1"/>
    <mergeCell ref="A24:F24"/>
    <mergeCell ref="A22:F23"/>
    <mergeCell ref="C13:E13"/>
    <mergeCell ref="C15:E19"/>
  </mergeCells>
  <phoneticPr fontId="0" type="noConversion"/>
  <printOptions horizontalCentered="1"/>
  <pageMargins left="0.62992125984251968" right="0.31496062992125984"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J39"/>
  <sheetViews>
    <sheetView showZeros="0" topLeftCell="A17" zoomScaleNormal="100" workbookViewId="0">
      <selection activeCell="I4" sqref="I4"/>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3" customWidth="1"/>
    <col min="6" max="6" width="15.28515625" customWidth="1"/>
    <col min="7" max="7" width="2.28515625" customWidth="1"/>
    <col min="8" max="8" width="2.5703125" customWidth="1"/>
    <col min="9" max="9" width="13.140625" style="24" customWidth="1" outlineLevel="1"/>
    <col min="10" max="10" width="10.42578125" customWidth="1" outlineLevel="1"/>
  </cols>
  <sheetData>
    <row r="1" spans="1:10" ht="26.25" customHeight="1">
      <c r="A1" s="47"/>
      <c r="B1" s="6"/>
      <c r="C1" s="6"/>
      <c r="D1" s="6"/>
      <c r="E1" s="28" t="s">
        <v>20</v>
      </c>
      <c r="F1" s="29">
        <f>SUM(Menu!B3)</f>
        <v>43790</v>
      </c>
      <c r="G1" s="1"/>
      <c r="I1" s="194" t="s">
        <v>5</v>
      </c>
      <c r="J1" s="195"/>
    </row>
    <row r="2" spans="1:10" s="2" customFormat="1" ht="23.25" customHeight="1">
      <c r="A2" s="38" t="str">
        <f>Menu!B5</f>
        <v>Pimm's Nr. 1</v>
      </c>
      <c r="B2" s="39"/>
      <c r="C2" s="39"/>
      <c r="D2" s="37"/>
      <c r="E2" s="30" t="s">
        <v>21</v>
      </c>
      <c r="F2" s="31">
        <f>SUM(Menu!B19)</f>
        <v>4</v>
      </c>
      <c r="I2" s="32">
        <v>4</v>
      </c>
      <c r="J2" s="21" t="s">
        <v>2</v>
      </c>
    </row>
    <row r="3" spans="1:10" s="8" customFormat="1" ht="21" customHeight="1">
      <c r="A3" s="10" t="s">
        <v>1</v>
      </c>
      <c r="B3" s="54" t="s">
        <v>0</v>
      </c>
      <c r="C3" s="11" t="s">
        <v>10</v>
      </c>
      <c r="D3" s="33" t="s">
        <v>8</v>
      </c>
      <c r="E3" s="22" t="s">
        <v>6</v>
      </c>
      <c r="F3" s="7" t="s">
        <v>7</v>
      </c>
      <c r="I3" s="22" t="s">
        <v>11</v>
      </c>
      <c r="J3" s="9" t="s">
        <v>3</v>
      </c>
    </row>
    <row r="4" spans="1:10" ht="21.75" customHeight="1">
      <c r="A4" s="64">
        <f>ROUND(SUM(J4*$F$2),2)</f>
        <v>0.2</v>
      </c>
      <c r="B4" s="40" t="s">
        <v>31</v>
      </c>
      <c r="C4" s="45" t="s">
        <v>121</v>
      </c>
      <c r="D4" s="45"/>
      <c r="E4" s="45"/>
      <c r="F4" s="64">
        <f>SUM(E4*A4)</f>
        <v>0</v>
      </c>
      <c r="I4" s="105">
        <v>0.2</v>
      </c>
      <c r="J4" s="106">
        <f t="shared" ref="J4:J20" si="0">I4/$I$2</f>
        <v>0.05</v>
      </c>
    </row>
    <row r="5" spans="1:10" ht="21.75" customHeight="1">
      <c r="A5" s="65">
        <f>ROUND(SUM(J5*$F$2),2)</f>
        <v>0.4</v>
      </c>
      <c r="B5" s="41" t="s">
        <v>31</v>
      </c>
      <c r="C5" s="46" t="s">
        <v>122</v>
      </c>
      <c r="D5" s="57"/>
      <c r="E5" s="35"/>
      <c r="F5" s="65">
        <f t="shared" ref="F5:F20" si="1">SUM(E5*A5)</f>
        <v>0</v>
      </c>
      <c r="I5" s="107">
        <v>0.4</v>
      </c>
      <c r="J5" s="108">
        <f t="shared" si="0"/>
        <v>0.1</v>
      </c>
    </row>
    <row r="6" spans="1:10" ht="21.75" customHeight="1">
      <c r="A6" s="183">
        <f t="shared" ref="A6:A20" si="2">ROUND(SUM(J6*$F$2),2)</f>
        <v>1</v>
      </c>
      <c r="B6" s="41" t="s">
        <v>24</v>
      </c>
      <c r="C6" s="46" t="s">
        <v>137</v>
      </c>
      <c r="D6" s="57"/>
      <c r="E6" s="35"/>
      <c r="F6" s="65">
        <f t="shared" si="1"/>
        <v>0</v>
      </c>
      <c r="I6" s="132">
        <v>1</v>
      </c>
      <c r="J6" s="108">
        <f t="shared" si="0"/>
        <v>0.25</v>
      </c>
    </row>
    <row r="7" spans="1:10" ht="21.75" customHeight="1">
      <c r="A7" s="183">
        <f t="shared" si="2"/>
        <v>0</v>
      </c>
      <c r="B7" s="41"/>
      <c r="C7" s="46"/>
      <c r="D7" s="57"/>
      <c r="E7" s="35"/>
      <c r="F7" s="65">
        <f t="shared" si="1"/>
        <v>0</v>
      </c>
      <c r="I7" s="132"/>
      <c r="J7" s="108">
        <f t="shared" si="0"/>
        <v>0</v>
      </c>
    </row>
    <row r="8" spans="1:10" ht="21.75" customHeight="1">
      <c r="A8" s="183">
        <f t="shared" si="2"/>
        <v>1</v>
      </c>
      <c r="B8" s="41" t="s">
        <v>24</v>
      </c>
      <c r="C8" s="46" t="s">
        <v>123</v>
      </c>
      <c r="D8" s="57"/>
      <c r="E8" s="35"/>
      <c r="F8" s="65">
        <f t="shared" si="1"/>
        <v>0</v>
      </c>
      <c r="I8" s="132">
        <v>1</v>
      </c>
      <c r="J8" s="108">
        <f t="shared" si="0"/>
        <v>0.25</v>
      </c>
    </row>
    <row r="9" spans="1:10" ht="21.75" customHeight="1">
      <c r="A9" s="65">
        <f t="shared" si="2"/>
        <v>0</v>
      </c>
      <c r="B9" s="41"/>
      <c r="C9" s="46" t="s">
        <v>125</v>
      </c>
      <c r="D9" s="57"/>
      <c r="E9" s="35"/>
      <c r="F9" s="65">
        <f t="shared" si="1"/>
        <v>0</v>
      </c>
      <c r="I9" s="107"/>
      <c r="J9" s="108">
        <f t="shared" si="0"/>
        <v>0</v>
      </c>
    </row>
    <row r="10" spans="1:10" ht="21.75" customHeight="1">
      <c r="A10" s="65">
        <f t="shared" si="2"/>
        <v>0</v>
      </c>
      <c r="B10" s="41"/>
      <c r="C10" s="46" t="s">
        <v>124</v>
      </c>
      <c r="D10" s="57"/>
      <c r="E10" s="35"/>
      <c r="F10" s="65">
        <f t="shared" si="1"/>
        <v>0</v>
      </c>
      <c r="I10" s="107"/>
      <c r="J10" s="108">
        <f t="shared" si="0"/>
        <v>0</v>
      </c>
    </row>
    <row r="11" spans="1:10" ht="21.75" customHeight="1">
      <c r="A11" s="65">
        <f t="shared" si="2"/>
        <v>0</v>
      </c>
      <c r="B11" s="41"/>
      <c r="C11" s="46"/>
      <c r="D11" s="57"/>
      <c r="E11" s="35"/>
      <c r="F11" s="65">
        <f t="shared" si="1"/>
        <v>0</v>
      </c>
      <c r="I11" s="107"/>
      <c r="J11" s="108">
        <f t="shared" si="0"/>
        <v>0</v>
      </c>
    </row>
    <row r="12" spans="1:10" ht="21.75" customHeight="1">
      <c r="A12" s="65">
        <f t="shared" si="2"/>
        <v>0</v>
      </c>
      <c r="B12" s="228" t="s">
        <v>127</v>
      </c>
      <c r="C12" s="229"/>
      <c r="D12" s="229"/>
      <c r="E12" s="230"/>
      <c r="F12" s="65">
        <f t="shared" si="1"/>
        <v>0</v>
      </c>
      <c r="I12" s="107"/>
      <c r="J12" s="108">
        <f t="shared" si="0"/>
        <v>0</v>
      </c>
    </row>
    <row r="13" spans="1:10" ht="21.75" customHeight="1">
      <c r="A13" s="65">
        <f t="shared" si="2"/>
        <v>0</v>
      </c>
      <c r="B13" s="231"/>
      <c r="C13" s="232"/>
      <c r="D13" s="232"/>
      <c r="E13" s="233"/>
      <c r="F13" s="65">
        <f t="shared" si="1"/>
        <v>0</v>
      </c>
      <c r="I13" s="107"/>
      <c r="J13" s="108">
        <f t="shared" si="0"/>
        <v>0</v>
      </c>
    </row>
    <row r="14" spans="1:10" ht="21.75" customHeight="1">
      <c r="A14" s="65">
        <f t="shared" si="2"/>
        <v>0</v>
      </c>
      <c r="B14" s="254" t="s">
        <v>126</v>
      </c>
      <c r="C14" s="255"/>
      <c r="D14" s="255"/>
      <c r="E14" s="256"/>
      <c r="F14" s="65">
        <f t="shared" si="1"/>
        <v>0</v>
      </c>
      <c r="I14" s="107"/>
      <c r="J14" s="108">
        <f t="shared" si="0"/>
        <v>0</v>
      </c>
    </row>
    <row r="15" spans="1:10" ht="21.75" customHeight="1">
      <c r="A15" s="65">
        <f t="shared" si="2"/>
        <v>0</v>
      </c>
      <c r="B15" s="257"/>
      <c r="C15" s="258"/>
      <c r="D15" s="258"/>
      <c r="E15" s="259"/>
      <c r="F15" s="65">
        <f t="shared" si="1"/>
        <v>0</v>
      </c>
      <c r="I15" s="107"/>
      <c r="J15" s="108">
        <f t="shared" si="0"/>
        <v>0</v>
      </c>
    </row>
    <row r="16" spans="1:10" ht="21.75" customHeight="1">
      <c r="A16" s="66">
        <f t="shared" si="2"/>
        <v>0</v>
      </c>
      <c r="B16" s="260" t="s">
        <v>128</v>
      </c>
      <c r="C16" s="260"/>
      <c r="D16" s="260"/>
      <c r="E16" s="260"/>
      <c r="F16" s="65"/>
      <c r="I16" s="107"/>
      <c r="J16" s="108">
        <f t="shared" si="0"/>
        <v>0</v>
      </c>
    </row>
    <row r="17" spans="1:10" ht="21.75" customHeight="1">
      <c r="A17" s="66">
        <f t="shared" si="2"/>
        <v>0</v>
      </c>
      <c r="B17" s="260" t="s">
        <v>129</v>
      </c>
      <c r="C17" s="260"/>
      <c r="D17" s="260"/>
      <c r="E17" s="260"/>
      <c r="F17" s="65">
        <f t="shared" si="1"/>
        <v>0</v>
      </c>
      <c r="I17" s="107"/>
      <c r="J17" s="108">
        <f t="shared" si="0"/>
        <v>0</v>
      </c>
    </row>
    <row r="18" spans="1:10" ht="21.75" customHeight="1">
      <c r="A18" s="66">
        <f t="shared" si="2"/>
        <v>0</v>
      </c>
      <c r="B18" s="186"/>
      <c r="C18" s="186"/>
      <c r="D18" s="186"/>
      <c r="E18" s="187"/>
      <c r="F18" s="66">
        <f>SUM(E16*A18)</f>
        <v>0</v>
      </c>
      <c r="I18" s="107"/>
      <c r="J18" s="108">
        <f t="shared" si="0"/>
        <v>0</v>
      </c>
    </row>
    <row r="19" spans="1:10" ht="21.75" customHeight="1">
      <c r="A19" s="66">
        <f t="shared" si="2"/>
        <v>0</v>
      </c>
      <c r="B19" s="186"/>
      <c r="C19" s="186"/>
      <c r="D19" s="186"/>
      <c r="E19" s="35"/>
      <c r="F19" s="66">
        <f t="shared" si="1"/>
        <v>0</v>
      </c>
      <c r="I19" s="107"/>
      <c r="J19" s="108">
        <f t="shared" si="0"/>
        <v>0</v>
      </c>
    </row>
    <row r="20" spans="1:10" ht="21.75" customHeight="1">
      <c r="A20" s="66">
        <f t="shared" si="2"/>
        <v>0</v>
      </c>
      <c r="B20" s="48"/>
      <c r="C20" s="55"/>
      <c r="D20" s="58"/>
      <c r="E20" s="35"/>
      <c r="F20" s="67">
        <f t="shared" si="1"/>
        <v>0</v>
      </c>
      <c r="I20" s="109"/>
      <c r="J20" s="110">
        <f t="shared" si="0"/>
        <v>0</v>
      </c>
    </row>
    <row r="21" spans="1:10" s="3" customFormat="1" ht="22.5" customHeight="1">
      <c r="A21" s="68" t="s">
        <v>130</v>
      </c>
      <c r="B21" s="69"/>
      <c r="C21" s="69"/>
      <c r="D21" s="70"/>
      <c r="E21" s="70"/>
      <c r="F21" s="71"/>
      <c r="G21"/>
      <c r="H21"/>
    </row>
    <row r="22" spans="1:10" ht="31.5" customHeight="1">
      <c r="A22" s="225" t="s">
        <v>115</v>
      </c>
      <c r="B22" s="226"/>
      <c r="C22" s="226"/>
      <c r="D22" s="226"/>
      <c r="E22" s="226"/>
      <c r="F22" s="227"/>
      <c r="I22" s="3"/>
      <c r="J22" s="3"/>
    </row>
    <row r="23" spans="1:10" ht="31.5" customHeight="1">
      <c r="A23" s="205"/>
      <c r="B23" s="206"/>
      <c r="C23" s="206"/>
      <c r="D23" s="206"/>
      <c r="E23" s="206"/>
      <c r="F23" s="207"/>
      <c r="I23" s="3"/>
      <c r="J23" s="3"/>
    </row>
    <row r="24" spans="1:10" ht="31.5" customHeight="1">
      <c r="A24" s="205"/>
      <c r="B24" s="206"/>
      <c r="C24" s="206"/>
      <c r="D24" s="206"/>
      <c r="E24" s="206"/>
      <c r="F24" s="207"/>
      <c r="I24" s="3"/>
      <c r="J24" s="3"/>
    </row>
    <row r="25" spans="1:10" s="3" customFormat="1" ht="22.5" customHeight="1">
      <c r="A25" s="68" t="s">
        <v>116</v>
      </c>
      <c r="B25" s="69"/>
      <c r="C25" s="69"/>
      <c r="D25" s="70"/>
      <c r="E25" s="70"/>
      <c r="F25" s="71"/>
      <c r="G25"/>
      <c r="H25"/>
    </row>
    <row r="26" spans="1:10" ht="31.5" customHeight="1">
      <c r="A26" s="236" t="s">
        <v>117</v>
      </c>
      <c r="B26" s="237"/>
      <c r="C26" s="237"/>
      <c r="D26" s="237"/>
      <c r="E26" s="237"/>
      <c r="F26" s="238"/>
      <c r="I26" s="3"/>
      <c r="J26" s="3"/>
    </row>
    <row r="27" spans="1:10" ht="31.5" customHeight="1">
      <c r="A27" s="208"/>
      <c r="B27" s="209"/>
      <c r="C27" s="209"/>
      <c r="D27" s="209"/>
      <c r="E27" s="209"/>
      <c r="F27" s="210"/>
      <c r="I27" s="3"/>
      <c r="J27" s="3"/>
    </row>
    <row r="28" spans="1:10" s="3" customFormat="1" ht="22.5" customHeight="1">
      <c r="A28" s="68" t="s">
        <v>118</v>
      </c>
      <c r="B28" s="69"/>
      <c r="C28" s="69"/>
      <c r="D28" s="70"/>
      <c r="E28" s="70"/>
      <c r="F28" s="71"/>
      <c r="G28"/>
      <c r="H28"/>
    </row>
    <row r="29" spans="1:10" ht="24.75" customHeight="1">
      <c r="A29" s="236" t="s">
        <v>119</v>
      </c>
      <c r="B29" s="237"/>
      <c r="C29" s="237"/>
      <c r="D29" s="237"/>
      <c r="E29" s="237"/>
      <c r="F29" s="238"/>
      <c r="I29" s="3"/>
      <c r="J29" s="3"/>
    </row>
    <row r="30" spans="1:10" ht="24.75" customHeight="1">
      <c r="A30" s="208"/>
      <c r="B30" s="209"/>
      <c r="C30" s="209"/>
      <c r="D30" s="209"/>
      <c r="E30" s="209"/>
      <c r="F30" s="210"/>
      <c r="I30" s="3"/>
      <c r="J30" s="3"/>
    </row>
    <row r="31" spans="1:10" ht="29.25" customHeight="1">
      <c r="A31" s="253" t="s">
        <v>120</v>
      </c>
      <c r="B31" s="200"/>
      <c r="C31" s="200"/>
      <c r="D31" s="200"/>
      <c r="E31" s="200"/>
      <c r="F31" s="201"/>
      <c r="I31" s="3"/>
      <c r="J31" s="3"/>
    </row>
    <row r="32" spans="1:10" ht="29.25" customHeight="1">
      <c r="A32" s="202"/>
      <c r="B32" s="203"/>
      <c r="C32" s="203"/>
      <c r="D32" s="203"/>
      <c r="E32" s="203"/>
      <c r="F32" s="204"/>
      <c r="I32" s="3"/>
      <c r="J32" s="3"/>
    </row>
    <row r="33" spans="5:10" ht="12.75" customHeight="1">
      <c r="E33"/>
      <c r="I33" s="3"/>
      <c r="J33" s="3"/>
    </row>
    <row r="34" spans="5:10" ht="12.75" customHeight="1">
      <c r="E34"/>
      <c r="I34" s="3"/>
      <c r="J34" s="3"/>
    </row>
    <row r="35" spans="5:10" ht="38.25" customHeight="1">
      <c r="E35"/>
      <c r="I35" s="3"/>
      <c r="J35" s="3"/>
    </row>
    <row r="36" spans="5:10" ht="25.5" customHeight="1">
      <c r="E36"/>
    </row>
    <row r="38" spans="5:10" ht="12.75" customHeight="1">
      <c r="E38"/>
    </row>
    <row r="39" spans="5:10" ht="33" customHeight="1">
      <c r="E39"/>
    </row>
  </sheetData>
  <mergeCells count="10">
    <mergeCell ref="I1:J1"/>
    <mergeCell ref="B14:E15"/>
    <mergeCell ref="B12:E13"/>
    <mergeCell ref="B16:E16"/>
    <mergeCell ref="B17:E17"/>
    <mergeCell ref="A31:F31"/>
    <mergeCell ref="A32:F32"/>
    <mergeCell ref="A22:F24"/>
    <mergeCell ref="A26:F27"/>
    <mergeCell ref="A29:F30"/>
  </mergeCells>
  <hyperlinks>
    <hyperlink ref="A31" r:id="rId1" xr:uid="{D2CB955D-8E6C-4D69-804C-5B0BF29D84CD}"/>
  </hyperlinks>
  <pageMargins left="0.63" right="0.3" top="0.39370078740157483" bottom="0.43307086614173229" header="0.23622047244094491" footer="0.19685039370078741"/>
  <pageSetup paperSize="9" orientation="portrait" horizontalDpi="4294967293"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32"/>
  <sheetViews>
    <sheetView showZeros="0" topLeftCell="A56" zoomScaleNormal="100" zoomScaleSheetLayoutView="100" workbookViewId="0">
      <selection activeCell="C46" sqref="C46"/>
    </sheetView>
  </sheetViews>
  <sheetFormatPr baseColWidth="10" defaultColWidth="9.140625" defaultRowHeight="11.25" customHeight="1"/>
  <cols>
    <col min="1" max="1" width="8.28515625" style="14" customWidth="1"/>
    <col min="2" max="2" width="8.7109375" style="14" customWidth="1"/>
    <col min="3" max="3" width="50.140625" style="19" customWidth="1"/>
    <col min="4" max="4" width="23.42578125" style="19" customWidth="1"/>
    <col min="5" max="5" width="6.42578125" style="20" customWidth="1"/>
    <col min="6" max="8" width="5.42578125" style="14" customWidth="1"/>
    <col min="9" max="16384" width="9.140625" style="14"/>
  </cols>
  <sheetData>
    <row r="1" spans="1:12" ht="16.5" customHeight="1">
      <c r="A1" s="59" t="s">
        <v>34</v>
      </c>
      <c r="B1" s="27"/>
      <c r="C1" s="25" t="s">
        <v>15</v>
      </c>
      <c r="D1" s="72">
        <f>Dessert!F1</f>
        <v>43790</v>
      </c>
      <c r="E1" s="18" t="s">
        <v>4</v>
      </c>
    </row>
    <row r="2" spans="1:12" ht="16.5" customHeight="1">
      <c r="A2" s="15" t="s">
        <v>1</v>
      </c>
      <c r="B2" s="16" t="s">
        <v>0</v>
      </c>
      <c r="C2" s="17" t="s">
        <v>16</v>
      </c>
      <c r="D2" s="14"/>
      <c r="E2" s="14"/>
    </row>
    <row r="3" spans="1:12" s="90" customFormat="1" ht="14.25" customHeight="1">
      <c r="A3" s="85" t="str">
        <f>Vorspeise!A2</f>
        <v>Geflügelleberli-Salat mit Äpfeln</v>
      </c>
      <c r="B3" s="86"/>
      <c r="C3" s="87"/>
      <c r="D3" s="88" t="s">
        <v>8</v>
      </c>
      <c r="E3" s="89"/>
    </row>
    <row r="4" spans="1:12" s="90" customFormat="1" ht="14.25" customHeight="1">
      <c r="A4" s="121">
        <f>SUM(Vorspeise!A4)</f>
        <v>0.2</v>
      </c>
      <c r="B4" s="122" t="str">
        <f>Vorspeise!B4</f>
        <v>Kg</v>
      </c>
      <c r="C4" s="123" t="str">
        <f>Vorspeise!C4</f>
        <v>Geflügelleber</v>
      </c>
      <c r="D4" s="124">
        <f>Vorspeise!D4</f>
        <v>0</v>
      </c>
      <c r="E4" s="121"/>
      <c r="F4" s="125"/>
      <c r="G4"/>
      <c r="H4" s="91"/>
      <c r="I4" s="91"/>
      <c r="J4" s="91"/>
      <c r="K4" s="91"/>
      <c r="L4" s="91"/>
    </row>
    <row r="5" spans="1:12" s="90" customFormat="1" ht="14.25" customHeight="1">
      <c r="A5" s="121">
        <f>SUM(Vorspeise!A5)</f>
        <v>2</v>
      </c>
      <c r="B5" s="122" t="str">
        <f>Vorspeise!B5</f>
        <v>Stk</v>
      </c>
      <c r="C5" s="123" t="str">
        <f>Vorspeise!C5</f>
        <v>Schalotten fein gehackt</v>
      </c>
      <c r="D5" s="124">
        <f>Vorspeise!D5</f>
        <v>0</v>
      </c>
      <c r="E5" s="121"/>
      <c r="F5" s="125"/>
      <c r="G5"/>
      <c r="H5" s="91"/>
      <c r="I5" s="91"/>
      <c r="J5" s="91"/>
      <c r="K5" s="91"/>
      <c r="L5" s="91"/>
    </row>
    <row r="6" spans="1:12" s="90" customFormat="1" ht="14.25" customHeight="1">
      <c r="A6" s="121">
        <f>SUM(Vorspeise!A6)</f>
        <v>1</v>
      </c>
      <c r="B6" s="122" t="str">
        <f>Vorspeise!B6</f>
        <v>Stk</v>
      </c>
      <c r="C6" s="123" t="str">
        <f>Vorspeise!C6</f>
        <v>Knoblauchzehe fein gehackt</v>
      </c>
      <c r="D6" s="124">
        <f>Vorspeise!D6</f>
        <v>0</v>
      </c>
      <c r="E6" s="121"/>
      <c r="F6" s="125"/>
      <c r="G6"/>
      <c r="H6" s="91"/>
      <c r="I6" s="91"/>
      <c r="J6" s="91"/>
      <c r="K6" s="91"/>
      <c r="L6" s="91"/>
    </row>
    <row r="7" spans="1:12" s="90" customFormat="1" ht="14.25" customHeight="1">
      <c r="A7" s="121">
        <f>SUM(Vorspeise!A7)</f>
        <v>1</v>
      </c>
      <c r="B7" s="122" t="str">
        <f>Vorspeise!B7</f>
        <v>EL</v>
      </c>
      <c r="C7" s="123" t="str">
        <f>Vorspeise!C7</f>
        <v>Erdnussöl</v>
      </c>
      <c r="D7" s="124">
        <f>Vorspeise!D7</f>
        <v>0</v>
      </c>
      <c r="E7" s="121"/>
      <c r="F7" s="125"/>
      <c r="G7"/>
      <c r="H7" s="91"/>
      <c r="I7" s="91"/>
      <c r="J7" s="91"/>
      <c r="K7" s="91"/>
      <c r="L7" s="91"/>
    </row>
    <row r="8" spans="1:12" s="90" customFormat="1" ht="14.25" customHeight="1">
      <c r="A8" s="121">
        <f>SUM(Vorspeise!A8)</f>
        <v>0.02</v>
      </c>
      <c r="B8" s="122" t="str">
        <f>Vorspeise!B8</f>
        <v>Kg</v>
      </c>
      <c r="C8" s="123" t="str">
        <f>Vorspeise!C8</f>
        <v>Kochbutter</v>
      </c>
      <c r="D8" s="124">
        <f>Vorspeise!D8</f>
        <v>0</v>
      </c>
      <c r="E8" s="121"/>
      <c r="F8" s="125"/>
      <c r="G8"/>
      <c r="H8" s="91"/>
      <c r="I8" s="91"/>
      <c r="J8" s="91"/>
      <c r="K8" s="91"/>
      <c r="L8" s="91"/>
    </row>
    <row r="9" spans="1:12" s="90" customFormat="1" ht="14.25" customHeight="1">
      <c r="A9" s="121">
        <f>SUM(Vorspeise!A9)</f>
        <v>0</v>
      </c>
      <c r="B9" s="122">
        <f>Vorspeise!B9</f>
        <v>0</v>
      </c>
      <c r="C9" s="123" t="str">
        <f>Vorspeise!C9</f>
        <v>Cognac zum marinieren</v>
      </c>
      <c r="D9" s="124" t="s">
        <v>134</v>
      </c>
      <c r="E9" s="121"/>
      <c r="F9" s="125"/>
      <c r="G9"/>
      <c r="H9" s="91"/>
      <c r="I9" s="91"/>
      <c r="J9" s="91"/>
      <c r="K9" s="91"/>
      <c r="L9" s="91"/>
    </row>
    <row r="10" spans="1:12" s="90" customFormat="1" ht="14.25" customHeight="1">
      <c r="A10" s="121">
        <f>SUM(Vorspeise!A10)</f>
        <v>0</v>
      </c>
      <c r="B10" s="122">
        <f>Vorspeise!B10</f>
        <v>0</v>
      </c>
      <c r="C10" s="123" t="str">
        <f>Vorspeise!C10</f>
        <v xml:space="preserve">Salz, Pfeffer aus der Mühle </v>
      </c>
      <c r="D10" s="124" t="s">
        <v>134</v>
      </c>
      <c r="E10" s="121"/>
      <c r="F10" s="125"/>
      <c r="G10"/>
      <c r="H10" s="91"/>
      <c r="I10" s="91"/>
      <c r="J10" s="91"/>
      <c r="K10" s="91"/>
      <c r="L10" s="91"/>
    </row>
    <row r="11" spans="1:12" s="90" customFormat="1" ht="14.25" customHeight="1">
      <c r="A11" s="121">
        <f>SUM(Vorspeise!A11)</f>
        <v>1</v>
      </c>
      <c r="B11" s="122" t="str">
        <f>Vorspeise!B11</f>
        <v>Stk</v>
      </c>
      <c r="C11" s="123" t="str">
        <f>Vorspeise!C11</f>
        <v>Äpfel geschält, in Würfeli geschnitten</v>
      </c>
      <c r="D11" s="124">
        <f>Vorspeise!D11</f>
        <v>0</v>
      </c>
      <c r="E11" s="121"/>
      <c r="F11" s="125"/>
      <c r="G11"/>
      <c r="H11" s="91"/>
      <c r="I11" s="91"/>
      <c r="J11" s="91"/>
      <c r="K11" s="91"/>
      <c r="L11" s="91"/>
    </row>
    <row r="12" spans="1:12" s="90" customFormat="1" ht="14.25" customHeight="1">
      <c r="A12" s="121">
        <f>SUM(Vorspeise!A12)</f>
        <v>0.5</v>
      </c>
      <c r="B12" s="122" t="str">
        <f>Vorspeise!B12</f>
        <v>Stk</v>
      </c>
      <c r="C12" s="123" t="str">
        <f>Vorspeise!C12</f>
        <v xml:space="preserve">Zitrone (nur Saft davon) </v>
      </c>
      <c r="D12" s="124">
        <f>Vorspeise!D12</f>
        <v>0</v>
      </c>
      <c r="E12" s="121"/>
      <c r="F12" s="125"/>
      <c r="G12"/>
      <c r="H12" s="91"/>
      <c r="I12" s="91"/>
      <c r="J12" s="91"/>
      <c r="K12" s="91"/>
      <c r="L12" s="91"/>
    </row>
    <row r="13" spans="1:12" s="90" customFormat="1" ht="14.25" customHeight="1">
      <c r="A13" s="121">
        <f>SUM(Vorspeise!A13)</f>
        <v>0.5</v>
      </c>
      <c r="B13" s="122" t="str">
        <f>Vorspeise!B13</f>
        <v>Stk</v>
      </c>
      <c r="C13" s="123" t="str">
        <f>Vorspeise!C13</f>
        <v>Chicorino rosso in Streifen geschnitten oder ganz</v>
      </c>
      <c r="D13" s="124">
        <f>Vorspeise!D13</f>
        <v>0</v>
      </c>
      <c r="E13" s="121"/>
      <c r="F13" s="125"/>
      <c r="G13"/>
      <c r="H13" s="91"/>
      <c r="I13" s="91"/>
      <c r="J13" s="91"/>
      <c r="K13" s="91"/>
      <c r="L13" s="91"/>
    </row>
    <row r="14" spans="1:12" s="90" customFormat="1" ht="14.25" customHeight="1">
      <c r="A14" s="121">
        <f>SUM(Vorspeise!A14)</f>
        <v>0.15</v>
      </c>
      <c r="B14" s="122" t="str">
        <f>Vorspeise!B14</f>
        <v>Kg</v>
      </c>
      <c r="C14" s="123" t="str">
        <f>Vorspeise!C14</f>
        <v>Nüsslisalat</v>
      </c>
      <c r="D14" s="124">
        <f>Vorspeise!D14</f>
        <v>0</v>
      </c>
      <c r="E14" s="121"/>
      <c r="F14" s="125"/>
      <c r="G14"/>
      <c r="H14" s="91"/>
      <c r="I14" s="91"/>
      <c r="J14" s="91"/>
      <c r="K14" s="91"/>
      <c r="L14" s="91"/>
    </row>
    <row r="15" spans="1:12" s="90" customFormat="1" ht="14.25" customHeight="1">
      <c r="A15" s="121">
        <f>SUM(Vorspeise!A15)</f>
        <v>1</v>
      </c>
      <c r="B15" s="94" t="str">
        <f>Vorspeise!B15</f>
        <v>EL</v>
      </c>
      <c r="C15" s="123" t="str">
        <f>Vorspeise!C15</f>
        <v>Baumnüsse, grob gehackt</v>
      </c>
      <c r="D15" s="92">
        <f>Vorspeise!D15</f>
        <v>0</v>
      </c>
      <c r="E15" s="96"/>
      <c r="G15"/>
      <c r="H15" s="91"/>
      <c r="I15" s="91"/>
      <c r="J15" s="91"/>
      <c r="K15" s="91"/>
      <c r="L15" s="91"/>
    </row>
    <row r="16" spans="1:12" s="90" customFormat="1" ht="14.25" customHeight="1">
      <c r="A16" s="121">
        <f>SUM(Vorspeise!A16)</f>
        <v>0</v>
      </c>
      <c r="B16" s="94">
        <f>Vorspeise!B16</f>
        <v>0</v>
      </c>
      <c r="C16" s="123" t="str">
        <f>Vorspeise!C16</f>
        <v>geröstete Brotcroutons</v>
      </c>
      <c r="D16" s="92">
        <f>Vorspeise!D16</f>
        <v>0</v>
      </c>
      <c r="E16" s="96"/>
      <c r="G16"/>
      <c r="H16" s="91"/>
      <c r="I16" s="91"/>
      <c r="J16" s="91"/>
      <c r="K16" s="91"/>
      <c r="L16" s="91"/>
    </row>
    <row r="17" spans="1:12" s="90" customFormat="1" ht="14.25" customHeight="1">
      <c r="A17" s="121">
        <f>SUM(Vorspeise!A17)</f>
        <v>0</v>
      </c>
      <c r="B17" s="94">
        <f>Vorspeise!B17</f>
        <v>0</v>
      </c>
      <c r="C17" s="95">
        <f>Vorspeise!C17</f>
        <v>0</v>
      </c>
      <c r="D17" s="92">
        <f>Vorspeise!D17</f>
        <v>0</v>
      </c>
      <c r="E17" s="96"/>
      <c r="G17"/>
      <c r="H17" s="91"/>
      <c r="I17" s="91"/>
      <c r="J17" s="91"/>
      <c r="K17" s="91"/>
      <c r="L17" s="91"/>
    </row>
    <row r="18" spans="1:12" s="90" customFormat="1" ht="14.25" customHeight="1">
      <c r="A18" s="121">
        <f>SUM(Vorspeise!A18)</f>
        <v>3</v>
      </c>
      <c r="B18" s="94" t="str">
        <f>Vorspeise!B18</f>
        <v>EL</v>
      </c>
      <c r="C18" s="95" t="str">
        <f>Vorspeise!C18</f>
        <v>Sherryessig oder Sherry und etwas Essig</v>
      </c>
      <c r="D18" s="92" t="s">
        <v>134</v>
      </c>
      <c r="E18" s="96"/>
      <c r="G18"/>
      <c r="H18" s="91"/>
      <c r="I18" s="91"/>
      <c r="J18" s="91"/>
      <c r="K18" s="91"/>
      <c r="L18" s="91"/>
    </row>
    <row r="19" spans="1:12" s="90" customFormat="1" ht="14.25" customHeight="1">
      <c r="A19" s="121">
        <f>SUM(Vorspeise!A19)</f>
        <v>4</v>
      </c>
      <c r="B19" s="94" t="str">
        <f>Vorspeise!B19</f>
        <v>EL</v>
      </c>
      <c r="C19" s="95" t="str">
        <f>Vorspeise!C19</f>
        <v>Öl wenn möglich Nussöl</v>
      </c>
      <c r="D19" s="92" t="s">
        <v>134</v>
      </c>
      <c r="E19" s="96"/>
      <c r="G19"/>
      <c r="H19" s="91"/>
      <c r="I19" s="91"/>
      <c r="J19" s="91"/>
      <c r="K19" s="91"/>
      <c r="L19" s="91"/>
    </row>
    <row r="20" spans="1:12" s="90" customFormat="1" ht="15" customHeight="1">
      <c r="A20" s="121">
        <f>SUM(Vorspeise!A20)</f>
        <v>2</v>
      </c>
      <c r="B20" s="94" t="str">
        <f>Vorspeise!B20</f>
        <v>cl</v>
      </c>
      <c r="C20" s="95" t="str">
        <f>Vorspeise!C20</f>
        <v>Cognc zum flambieren</v>
      </c>
      <c r="D20" s="92" t="s">
        <v>134</v>
      </c>
      <c r="E20" s="96"/>
      <c r="G20"/>
      <c r="H20" s="91"/>
      <c r="I20" s="91"/>
      <c r="J20" s="91"/>
      <c r="K20" s="91"/>
      <c r="L20" s="91"/>
    </row>
    <row r="21" spans="1:12" s="90" customFormat="1" ht="15" customHeight="1">
      <c r="A21" s="121">
        <f>SUM(Vorspeise!A21)</f>
        <v>0</v>
      </c>
      <c r="B21" s="94">
        <f>Vorspeise!B21</f>
        <v>0</v>
      </c>
      <c r="C21" s="95" t="str">
        <f>Vorspeise!C21</f>
        <v>Salz, Pfeffer aus der Mühle</v>
      </c>
      <c r="D21" s="92" t="s">
        <v>134</v>
      </c>
      <c r="E21" s="96"/>
      <c r="G21"/>
      <c r="H21" s="91"/>
      <c r="I21" s="91"/>
      <c r="J21" s="91"/>
      <c r="K21" s="91"/>
      <c r="L21" s="91"/>
    </row>
    <row r="22" spans="1:12" s="90" customFormat="1" ht="15" customHeight="1">
      <c r="A22" s="121">
        <f>SUM(Vorspeise!A22)</f>
        <v>0</v>
      </c>
      <c r="B22" s="94">
        <f>Vorspeise!B22</f>
        <v>0</v>
      </c>
      <c r="C22" s="95" t="str">
        <f>Vorspeise!C22</f>
        <v>Worcestersauce</v>
      </c>
      <c r="D22" s="92" t="s">
        <v>134</v>
      </c>
      <c r="E22" s="96"/>
      <c r="G22"/>
      <c r="H22" s="91"/>
      <c r="I22" s="91"/>
      <c r="J22" s="91"/>
      <c r="K22" s="91"/>
      <c r="L22" s="91"/>
    </row>
    <row r="23" spans="1:12" s="90" customFormat="1" ht="15" customHeight="1">
      <c r="A23" s="121">
        <f>SUM(Vorspeise!A23)</f>
        <v>0.25</v>
      </c>
      <c r="B23" s="94" t="str">
        <f>Vorspeise!B23</f>
        <v>TL</v>
      </c>
      <c r="C23" s="95" t="str">
        <f>Vorspeise!C23</f>
        <v>Thymian frischer fein gehackt</v>
      </c>
      <c r="D23" s="92"/>
      <c r="E23" s="96"/>
      <c r="G23"/>
      <c r="H23" s="91"/>
      <c r="I23" s="91"/>
      <c r="J23" s="91"/>
      <c r="K23" s="91"/>
      <c r="L23" s="91"/>
    </row>
    <row r="24" spans="1:12" s="90" customFormat="1" ht="15" customHeight="1">
      <c r="A24" s="121">
        <f>SUM(Vorspeise!A24)</f>
        <v>1</v>
      </c>
      <c r="B24" s="94" t="str">
        <f>Vorspeise!B24</f>
        <v>Bund</v>
      </c>
      <c r="C24" s="95" t="str">
        <f>Vorspeise!C24</f>
        <v>Schnittlauch fein geschnitten</v>
      </c>
      <c r="D24" s="92"/>
      <c r="E24" s="96"/>
      <c r="G24"/>
      <c r="H24" s="91"/>
      <c r="I24" s="91"/>
      <c r="J24" s="91"/>
      <c r="K24" s="91"/>
      <c r="L24" s="91"/>
    </row>
    <row r="25" spans="1:12" s="90" customFormat="1" ht="14.25" customHeight="1">
      <c r="A25" s="85" t="str">
        <f>Hauptgang!A2</f>
        <v>Wildschweinssteak</v>
      </c>
      <c r="B25" s="86"/>
      <c r="C25" s="87"/>
      <c r="D25" s="88"/>
      <c r="E25" s="89"/>
    </row>
    <row r="26" spans="1:12" s="90" customFormat="1" ht="14.25" customHeight="1">
      <c r="A26" s="93">
        <f>SUM(Hauptgang!A4)</f>
        <v>0.6</v>
      </c>
      <c r="B26" s="94" t="str">
        <f>Hauptgang!B4</f>
        <v>Kg</v>
      </c>
      <c r="C26" s="95" t="str">
        <f>Hauptgang!C4</f>
        <v>Wildschweinsteaks à 150 gr</v>
      </c>
      <c r="D26" s="92" t="s">
        <v>104</v>
      </c>
      <c r="E26" s="96"/>
      <c r="H26" s="91"/>
      <c r="I26" s="91"/>
      <c r="J26" s="91"/>
      <c r="K26" s="91"/>
      <c r="L26" s="91"/>
    </row>
    <row r="27" spans="1:12" s="90" customFormat="1" ht="14.25" customHeight="1">
      <c r="A27" s="93">
        <f>SUM(Hauptgang!A5)</f>
        <v>0</v>
      </c>
      <c r="B27" s="94">
        <f>Hauptgang!B5</f>
        <v>0</v>
      </c>
      <c r="C27" s="95" t="str">
        <f>Hauptgang!C5</f>
        <v>Gewürz nach belieben. Salz, Pfeffer, Piment (Nelkenpfeffer), Wacholder</v>
      </c>
      <c r="D27" s="92" t="s">
        <v>134</v>
      </c>
      <c r="E27" s="96"/>
      <c r="H27" s="91"/>
      <c r="I27" s="91"/>
      <c r="J27" s="91"/>
      <c r="K27" s="91"/>
      <c r="L27" s="91"/>
    </row>
    <row r="28" spans="1:12" s="90" customFormat="1" ht="14.25" customHeight="1">
      <c r="A28" s="184">
        <f>SUM(Hauptgang!A6)</f>
        <v>3</v>
      </c>
      <c r="B28" s="94" t="str">
        <f>Hauptgang!B6</f>
        <v>EL</v>
      </c>
      <c r="C28" s="95" t="str">
        <f>Hauptgang!C6</f>
        <v>Bratbutter oder Öl</v>
      </c>
      <c r="D28" s="92" t="s">
        <v>134</v>
      </c>
      <c r="E28" s="96"/>
      <c r="H28" s="91"/>
      <c r="I28" s="91"/>
      <c r="J28" s="91"/>
      <c r="K28" s="91"/>
      <c r="L28" s="91"/>
    </row>
    <row r="29" spans="1:12" s="90" customFormat="1" ht="14.25" customHeight="1">
      <c r="A29" s="184">
        <f>SUM(Hauptgang!A7)</f>
        <v>1</v>
      </c>
      <c r="B29" s="94" t="str">
        <f>Hauptgang!B7</f>
        <v>Zweig</v>
      </c>
      <c r="C29" s="95" t="str">
        <f>Hauptgang!C7</f>
        <v>Thymian</v>
      </c>
      <c r="D29" s="92">
        <f>Hauptgang!D7</f>
        <v>0</v>
      </c>
      <c r="E29" s="96"/>
      <c r="G29" s="91"/>
      <c r="H29" s="91"/>
      <c r="I29" s="91"/>
      <c r="J29" s="91"/>
      <c r="K29" s="91"/>
      <c r="L29" s="91"/>
    </row>
    <row r="30" spans="1:12" s="90" customFormat="1" ht="14.25" customHeight="1">
      <c r="A30" s="93">
        <f>SUM(Hauptgang!A8)</f>
        <v>0</v>
      </c>
      <c r="B30" s="94">
        <f>Hauptgang!B8</f>
        <v>0</v>
      </c>
      <c r="C30" s="95">
        <f>Hauptgang!C8</f>
        <v>0</v>
      </c>
      <c r="D30" s="92">
        <f>Hauptgang!D8</f>
        <v>0</v>
      </c>
      <c r="E30" s="96"/>
      <c r="G30" s="91"/>
      <c r="H30" s="91"/>
      <c r="I30" s="91"/>
      <c r="J30" s="91"/>
      <c r="K30" s="91"/>
      <c r="L30" s="91"/>
    </row>
    <row r="31" spans="1:12" s="90" customFormat="1" ht="14.25" customHeight="1">
      <c r="A31" s="93">
        <f>SUM(Hauptgang!A9)</f>
        <v>0</v>
      </c>
      <c r="B31" s="94">
        <f>Hauptgang!B9</f>
        <v>0</v>
      </c>
      <c r="C31" s="95">
        <f>Hauptgang!C9</f>
        <v>0</v>
      </c>
      <c r="D31" s="92">
        <f>Hauptgang!D9</f>
        <v>0</v>
      </c>
      <c r="E31" s="96"/>
      <c r="G31" s="91"/>
      <c r="H31" s="91"/>
      <c r="I31" s="91"/>
      <c r="J31" s="91"/>
      <c r="K31" s="91"/>
      <c r="L31" s="91"/>
    </row>
    <row r="32" spans="1:12" s="90" customFormat="1" ht="14.25" customHeight="1">
      <c r="A32" s="93">
        <f>SUM(Hauptgang!A10)</f>
        <v>0.4</v>
      </c>
      <c r="B32" s="94" t="str">
        <f>Hauptgang!B10</f>
        <v>Kg</v>
      </c>
      <c r="C32" s="95" t="str">
        <f>Hauptgang!C10</f>
        <v>Mirepoix bestehend aus:</v>
      </c>
      <c r="D32" s="92">
        <f>Hauptgang!D10</f>
        <v>0</v>
      </c>
      <c r="E32" s="96"/>
      <c r="G32" s="91"/>
      <c r="H32" s="91"/>
      <c r="I32" s="91"/>
      <c r="J32" s="91"/>
      <c r="K32" s="91"/>
      <c r="L32" s="91"/>
    </row>
    <row r="33" spans="1:12" s="90" customFormat="1" ht="14.25" customHeight="1">
      <c r="A33" s="93">
        <f>SUM(Hauptgang!A11)</f>
        <v>0</v>
      </c>
      <c r="B33" s="94">
        <f>Hauptgang!B11</f>
        <v>0</v>
      </c>
      <c r="C33" s="95" t="str">
        <f>Hauptgang!C11</f>
        <v>Rüebli, Knollensellerie, Petersilienwurzeln, Zwiebeln alles zu gleichen Teilen in Würfel schneiden, Lauch und weitere Gemüse</v>
      </c>
      <c r="D33" s="92"/>
      <c r="E33" s="96"/>
      <c r="G33" s="91"/>
      <c r="H33" s="91"/>
      <c r="I33" s="91"/>
      <c r="J33" s="91"/>
      <c r="K33" s="91"/>
      <c r="L33" s="91"/>
    </row>
    <row r="34" spans="1:12" s="90" customFormat="1" ht="14.25" customHeight="1">
      <c r="A34" s="184">
        <f>SUM(Hauptgang!A17)</f>
        <v>1</v>
      </c>
      <c r="B34" s="94" t="str">
        <f>Hauptgang!B17</f>
        <v>EL</v>
      </c>
      <c r="C34" s="95" t="str">
        <f>Hauptgang!C17</f>
        <v>Tomatenpürée</v>
      </c>
      <c r="D34" s="92">
        <f>Hauptgang!D12</f>
        <v>0</v>
      </c>
      <c r="E34" s="96"/>
      <c r="G34" s="91"/>
      <c r="H34" s="91"/>
      <c r="I34" s="91"/>
      <c r="J34" s="91"/>
      <c r="K34" s="91"/>
      <c r="L34" s="91"/>
    </row>
    <row r="35" spans="1:12" s="90" customFormat="1" ht="14.25" customHeight="1">
      <c r="A35" s="93">
        <f>SUM(Hauptgang!A18)</f>
        <v>0.15</v>
      </c>
      <c r="B35" s="94" t="str">
        <f>Hauptgang!B18</f>
        <v>Lt</v>
      </c>
      <c r="C35" s="95" t="str">
        <f>Hauptgang!C18</f>
        <v>Rotwein</v>
      </c>
      <c r="D35" s="92">
        <f>Hauptgang!D13</f>
        <v>0</v>
      </c>
      <c r="E35" s="96"/>
      <c r="G35" s="91"/>
      <c r="H35" s="91"/>
      <c r="I35" s="91"/>
      <c r="J35" s="91"/>
      <c r="K35" s="91"/>
      <c r="L35" s="91"/>
    </row>
    <row r="36" spans="1:12" s="90" customFormat="1" ht="14.25" customHeight="1">
      <c r="A36" s="93">
        <f>SUM(Hauptgang!A19)</f>
        <v>0.15</v>
      </c>
      <c r="B36" s="94" t="str">
        <f>Hauptgang!B19</f>
        <v>Lt</v>
      </c>
      <c r="C36" s="95" t="str">
        <f>Hauptgang!C19</f>
        <v>Wildfond</v>
      </c>
      <c r="D36" s="95">
        <f>Hauptgang!D14</f>
        <v>0</v>
      </c>
      <c r="E36" s="96"/>
      <c r="G36" s="91"/>
      <c r="H36" s="91"/>
      <c r="I36" s="91"/>
      <c r="J36" s="91"/>
      <c r="K36" s="91"/>
      <c r="L36" s="91"/>
    </row>
    <row r="37" spans="1:12" s="90" customFormat="1" ht="14.25" customHeight="1">
      <c r="A37" s="93">
        <f>SUM(Hauptgang!A20)</f>
        <v>0</v>
      </c>
      <c r="B37" s="94">
        <f>Hauptgang!B20</f>
        <v>0</v>
      </c>
      <c r="C37" s="95" t="str">
        <f>Hauptgang!C20</f>
        <v>Broccoli mit Marroni-Gremolata</v>
      </c>
      <c r="D37" s="92">
        <f>Hauptgang!D20</f>
        <v>0</v>
      </c>
      <c r="E37" s="96"/>
      <c r="G37" s="91"/>
      <c r="H37" s="91"/>
      <c r="I37" s="91"/>
      <c r="J37" s="91"/>
      <c r="K37" s="91"/>
      <c r="L37" s="91"/>
    </row>
    <row r="38" spans="1:12" s="90" customFormat="1" ht="14.25" customHeight="1">
      <c r="A38" s="85" t="str">
        <f>Beilage1!A2</f>
        <v>Broccoli mit Marroni-Gremolata</v>
      </c>
      <c r="B38" s="86"/>
      <c r="C38" s="87"/>
      <c r="D38" s="88"/>
      <c r="E38" s="89"/>
    </row>
    <row r="39" spans="1:12" s="90" customFormat="1" ht="14.25" customHeight="1">
      <c r="A39" s="93">
        <f>Beilage1!A4</f>
        <v>0.5</v>
      </c>
      <c r="B39" s="94" t="str">
        <f>Beilage1!B4</f>
        <v>Kg</v>
      </c>
      <c r="C39" s="95" t="str">
        <f>Beilage1!C4</f>
        <v>Broccoli</v>
      </c>
      <c r="D39" s="92">
        <f>Beilage1!D4</f>
        <v>0</v>
      </c>
      <c r="E39" s="96"/>
      <c r="G39" s="91"/>
      <c r="H39" s="91"/>
      <c r="I39" s="91"/>
      <c r="J39" s="91"/>
      <c r="K39" s="91"/>
      <c r="L39" s="91"/>
    </row>
    <row r="40" spans="1:12" s="90" customFormat="1" ht="14.25" customHeight="1">
      <c r="A40" s="93">
        <f>Beilage1!A5</f>
        <v>1</v>
      </c>
      <c r="B40" s="94" t="str">
        <f>Beilage1!B5</f>
        <v>Stk</v>
      </c>
      <c r="C40" s="95" t="str">
        <f>Beilage1!C5</f>
        <v>Zitrone</v>
      </c>
      <c r="D40" s="92">
        <f>Beilage1!D5</f>
        <v>0</v>
      </c>
      <c r="E40" s="96"/>
      <c r="G40" s="91"/>
      <c r="H40" s="91"/>
      <c r="I40" s="91"/>
      <c r="J40" s="91"/>
      <c r="K40" s="91"/>
      <c r="L40" s="91"/>
    </row>
    <row r="41" spans="1:12" s="90" customFormat="1" ht="14.25" customHeight="1">
      <c r="A41" s="93">
        <f>Beilage1!A6</f>
        <v>2</v>
      </c>
      <c r="B41" s="94" t="str">
        <f>Beilage1!B6</f>
        <v>EL</v>
      </c>
      <c r="C41" s="95" t="str">
        <f>Beilage1!C6</f>
        <v>Olivenöl</v>
      </c>
      <c r="D41" s="92" t="s">
        <v>134</v>
      </c>
      <c r="E41" s="96"/>
      <c r="G41" s="91"/>
      <c r="H41" s="91"/>
      <c r="I41" s="91"/>
      <c r="J41" s="91"/>
      <c r="K41" s="91"/>
      <c r="L41" s="91"/>
    </row>
    <row r="42" spans="1:12" s="90" customFormat="1" ht="14.25" customHeight="1">
      <c r="A42" s="93">
        <f>Beilage1!A7</f>
        <v>1</v>
      </c>
      <c r="B42" s="94" t="str">
        <f>Beilage1!B7</f>
        <v>Stk</v>
      </c>
      <c r="C42" s="95" t="str">
        <f>Beilage1!C7</f>
        <v>Knoblauchzehe</v>
      </c>
      <c r="D42" s="92">
        <f>Beilage1!D7</f>
        <v>0</v>
      </c>
      <c r="E42" s="96"/>
      <c r="G42" s="91"/>
      <c r="H42" s="91"/>
      <c r="I42" s="91"/>
      <c r="J42" s="91"/>
      <c r="K42" s="91"/>
      <c r="L42" s="91"/>
    </row>
    <row r="43" spans="1:12" s="90" customFormat="1" ht="14.25" customHeight="1">
      <c r="A43" s="93">
        <f>Beilage1!A8</f>
        <v>1</v>
      </c>
      <c r="B43" s="94" t="str">
        <f>Beilage1!B8</f>
        <v>Stk</v>
      </c>
      <c r="C43" s="95" t="str">
        <f>Beilage1!C8</f>
        <v>Peperoncino</v>
      </c>
      <c r="D43" s="92">
        <f>Beilage1!D8</f>
        <v>0</v>
      </c>
      <c r="E43" s="96"/>
      <c r="G43" s="91"/>
      <c r="H43" s="91"/>
      <c r="I43" s="91"/>
      <c r="J43" s="91"/>
      <c r="K43" s="91"/>
      <c r="L43" s="91"/>
    </row>
    <row r="44" spans="1:12" s="90" customFormat="1" ht="14.25" customHeight="1">
      <c r="A44" s="93">
        <f>Beilage1!A9</f>
        <v>0.1</v>
      </c>
      <c r="B44" s="94" t="str">
        <f>Beilage1!B9</f>
        <v>Kg</v>
      </c>
      <c r="C44" s="95" t="str">
        <f>Beilage1!C9</f>
        <v xml:space="preserve">geröstet und geschälte Marroni (siehe Rezept "Heisse Marroni selbst gemacht" oder tiefgekühlte Marroni) </v>
      </c>
      <c r="D44" s="92"/>
      <c r="E44" s="96"/>
      <c r="G44" s="91"/>
      <c r="H44" s="91"/>
      <c r="I44" s="91"/>
      <c r="J44" s="91"/>
      <c r="K44" s="91"/>
      <c r="L44" s="91"/>
    </row>
    <row r="45" spans="1:12" s="90" customFormat="1" ht="14.25" customHeight="1">
      <c r="A45" s="93">
        <f>Beilage1!A10</f>
        <v>0</v>
      </c>
      <c r="B45" s="94">
        <f>Beilage1!B10</f>
        <v>0</v>
      </c>
      <c r="C45" s="95" t="str">
        <f>Beilage1!C10</f>
        <v>Sojasauce nach Bedarf</v>
      </c>
      <c r="D45" s="92" t="s">
        <v>134</v>
      </c>
      <c r="E45" s="96"/>
      <c r="G45" s="91"/>
      <c r="H45" s="91"/>
      <c r="I45" s="91"/>
      <c r="J45" s="91"/>
      <c r="K45" s="91"/>
      <c r="L45" s="91"/>
    </row>
    <row r="46" spans="1:12" s="90" customFormat="1" ht="14.25" customHeight="1">
      <c r="A46" s="93">
        <f>Beilage1!A11</f>
        <v>0</v>
      </c>
      <c r="B46" s="94">
        <f>Beilage1!B11</f>
        <v>0</v>
      </c>
      <c r="C46" s="95">
        <f>Beilage1!C11</f>
        <v>0</v>
      </c>
      <c r="D46" s="92">
        <f>Beilage1!D11</f>
        <v>0</v>
      </c>
      <c r="E46" s="96"/>
      <c r="G46" s="91"/>
      <c r="H46" s="91"/>
      <c r="I46" s="91"/>
      <c r="J46" s="91"/>
      <c r="K46" s="91"/>
      <c r="L46" s="91"/>
    </row>
    <row r="47" spans="1:12" s="90" customFormat="1" ht="14.25" customHeight="1">
      <c r="A47" s="93">
        <f>Beilage1!A12</f>
        <v>0</v>
      </c>
      <c r="B47" s="94">
        <f>Beilage1!B12</f>
        <v>0</v>
      </c>
      <c r="C47" s="95">
        <f>Beilage1!C12</f>
        <v>0</v>
      </c>
      <c r="D47" s="92">
        <f>Beilage1!D12</f>
        <v>0</v>
      </c>
      <c r="E47" s="96"/>
      <c r="G47" s="91"/>
      <c r="H47" s="91"/>
      <c r="I47" s="91"/>
      <c r="J47" s="91"/>
      <c r="K47" s="91"/>
      <c r="L47" s="91"/>
    </row>
    <row r="48" spans="1:12" s="90" customFormat="1" ht="14.25" customHeight="1">
      <c r="A48" s="93">
        <f>Beilage1!A13</f>
        <v>0</v>
      </c>
      <c r="B48" s="94">
        <f>Beilage1!B13</f>
        <v>0</v>
      </c>
      <c r="C48" s="182" t="s">
        <v>96</v>
      </c>
      <c r="D48" s="92">
        <f>Beilage1!D13</f>
        <v>0</v>
      </c>
      <c r="E48" s="96"/>
      <c r="G48" s="91"/>
      <c r="H48" s="91"/>
      <c r="I48" s="91"/>
      <c r="J48" s="91"/>
      <c r="K48" s="91"/>
      <c r="L48" s="91"/>
    </row>
    <row r="49" spans="1:12" s="90" customFormat="1" ht="14.25" customHeight="1">
      <c r="A49" s="93">
        <f>Beilage1!A14</f>
        <v>0</v>
      </c>
      <c r="B49" s="94">
        <f>Beilage1!B14</f>
        <v>0</v>
      </c>
      <c r="C49" s="95">
        <f>Beilage1!C14</f>
        <v>0</v>
      </c>
      <c r="D49" s="92">
        <f>Beilage1!D14</f>
        <v>0</v>
      </c>
      <c r="E49" s="96"/>
      <c r="G49" s="91"/>
      <c r="H49" s="91"/>
      <c r="I49" s="91"/>
      <c r="J49" s="91"/>
      <c r="K49" s="91"/>
      <c r="L49" s="91"/>
    </row>
    <row r="50" spans="1:12" s="90" customFormat="1" ht="14.25" customHeight="1">
      <c r="A50" s="93">
        <f>Beilage1!A15</f>
        <v>0</v>
      </c>
      <c r="B50" s="94">
        <f>Beilage1!B15</f>
        <v>0</v>
      </c>
      <c r="C50" s="95">
        <f>Beilage1!C15</f>
        <v>0</v>
      </c>
      <c r="D50" s="92">
        <f>Beilage1!D15</f>
        <v>0</v>
      </c>
      <c r="E50" s="96"/>
      <c r="G50" s="91"/>
      <c r="H50" s="91"/>
      <c r="I50" s="91"/>
      <c r="J50" s="91"/>
      <c r="K50" s="91"/>
      <c r="L50" s="91"/>
    </row>
    <row r="51" spans="1:12" s="90" customFormat="1" ht="14.25" customHeight="1">
      <c r="A51" s="93">
        <f>Beilage1!A16</f>
        <v>0</v>
      </c>
      <c r="B51" s="94">
        <f>Beilage1!B16</f>
        <v>0</v>
      </c>
      <c r="C51" s="95">
        <f>Beilage1!C16</f>
        <v>0</v>
      </c>
      <c r="D51" s="92">
        <f>Beilage1!D16</f>
        <v>0</v>
      </c>
      <c r="E51" s="96"/>
      <c r="G51" s="91"/>
      <c r="H51" s="91"/>
      <c r="I51" s="91"/>
      <c r="J51" s="91"/>
      <c r="K51" s="91"/>
      <c r="L51" s="91"/>
    </row>
    <row r="52" spans="1:12" s="90" customFormat="1" ht="14.25" customHeight="1">
      <c r="A52" s="93">
        <f>Beilage1!A17</f>
        <v>0</v>
      </c>
      <c r="B52" s="94">
        <f>Beilage1!B17</f>
        <v>0</v>
      </c>
      <c r="C52" s="95">
        <f>Beilage1!C17</f>
        <v>0</v>
      </c>
      <c r="D52" s="92">
        <f>Beilage1!D17</f>
        <v>0</v>
      </c>
      <c r="E52" s="96"/>
      <c r="G52" s="91"/>
      <c r="H52" s="91"/>
      <c r="I52" s="91"/>
      <c r="J52" s="91"/>
      <c r="K52" s="91"/>
      <c r="L52" s="91"/>
    </row>
    <row r="53" spans="1:12" s="90" customFormat="1" ht="14.25" customHeight="1">
      <c r="A53" s="93">
        <f>Beilage1!A18</f>
        <v>0</v>
      </c>
      <c r="B53" s="94">
        <f>Beilage1!B18</f>
        <v>0</v>
      </c>
      <c r="C53" s="95">
        <f>Beilage1!C18</f>
        <v>0</v>
      </c>
      <c r="D53" s="92">
        <f>Beilage1!D18</f>
        <v>0</v>
      </c>
      <c r="E53" s="96"/>
      <c r="G53" s="91"/>
      <c r="H53" s="91"/>
      <c r="I53" s="91"/>
      <c r="J53" s="91"/>
      <c r="K53" s="91"/>
      <c r="L53" s="91"/>
    </row>
    <row r="54" spans="1:12" s="90" customFormat="1" ht="14.25" customHeight="1">
      <c r="A54" s="93">
        <f>Beilage1!A19</f>
        <v>0</v>
      </c>
      <c r="B54" s="94">
        <f>Beilage1!B19</f>
        <v>0</v>
      </c>
      <c r="C54" s="95">
        <f>Beilage1!C19</f>
        <v>0</v>
      </c>
      <c r="D54" s="92">
        <f>Beilage1!D19</f>
        <v>0</v>
      </c>
      <c r="E54" s="96"/>
      <c r="G54" s="91"/>
      <c r="H54" s="91"/>
      <c r="I54" s="91"/>
      <c r="J54" s="91"/>
      <c r="K54" s="91"/>
      <c r="L54" s="91"/>
    </row>
    <row r="55" spans="1:12" s="90" customFormat="1" ht="14.25" customHeight="1">
      <c r="A55" s="93">
        <f>Beilage1!A20</f>
        <v>0</v>
      </c>
      <c r="B55" s="97">
        <f>Beilage1!B20</f>
        <v>0</v>
      </c>
      <c r="C55" s="95">
        <f>Beilage1!C20</f>
        <v>0</v>
      </c>
      <c r="D55" s="92">
        <f>Beilage1!D20</f>
        <v>0</v>
      </c>
      <c r="E55" s="98"/>
      <c r="G55" s="91"/>
      <c r="H55" s="91"/>
      <c r="I55" s="91"/>
      <c r="J55" s="91"/>
      <c r="K55" s="91"/>
      <c r="L55" s="91"/>
    </row>
    <row r="56" spans="1:12" s="90" customFormat="1" ht="14.25" customHeight="1">
      <c r="A56" s="85" t="str">
        <f>Beilage2!A2</f>
        <v>Härdöpfelstock</v>
      </c>
      <c r="B56" s="86"/>
      <c r="C56" s="87"/>
      <c r="D56" s="88"/>
      <c r="E56" s="89"/>
    </row>
    <row r="57" spans="1:12" s="90" customFormat="1" ht="14.25" customHeight="1">
      <c r="A57" s="93">
        <f>SUM(Beilage2!A4)</f>
        <v>1</v>
      </c>
      <c r="B57" s="94" t="str">
        <f>Beilage2!B4</f>
        <v>Kg</v>
      </c>
      <c r="C57" s="95" t="str">
        <f>Beilage2!C4</f>
        <v>Mehlig kochende Kartoffeln, geschält, in Würfeln</v>
      </c>
      <c r="D57" s="92">
        <f>Beilage2!D4</f>
        <v>0</v>
      </c>
      <c r="E57" s="96"/>
      <c r="G57" s="91"/>
      <c r="H57" s="91"/>
      <c r="I57" s="91"/>
      <c r="J57" s="91"/>
      <c r="K57" s="91"/>
      <c r="L57" s="91"/>
    </row>
    <row r="58" spans="1:12" s="90" customFormat="1" ht="14.25" customHeight="1">
      <c r="A58" s="93">
        <f>SUM(Beilage2!A5)</f>
        <v>0</v>
      </c>
      <c r="B58" s="94">
        <f>Beilage2!B5</f>
        <v>0</v>
      </c>
      <c r="C58" s="95" t="str">
        <f>Beilage2!C5</f>
        <v>Milch, Rahm, Butter, Gewürze beigeben und gut verrühren.</v>
      </c>
      <c r="D58" s="92">
        <f>Beilage2!D5</f>
        <v>0</v>
      </c>
      <c r="E58" s="96"/>
      <c r="G58" s="91"/>
      <c r="H58" s="91"/>
      <c r="I58" s="91"/>
      <c r="J58" s="91"/>
      <c r="K58" s="91"/>
      <c r="L58" s="91"/>
    </row>
    <row r="59" spans="1:12" s="90" customFormat="1" ht="14.25" customHeight="1">
      <c r="A59" s="93">
        <f>SUM(Beilage2!A6)</f>
        <v>0</v>
      </c>
      <c r="B59" s="94">
        <f>Beilage2!B6</f>
        <v>0</v>
      </c>
      <c r="C59" s="95" t="str">
        <f>Beilage2!C6</f>
        <v>Muskat</v>
      </c>
      <c r="D59" s="92">
        <f>Beilage2!D6</f>
        <v>0</v>
      </c>
      <c r="E59" s="96"/>
      <c r="G59" s="91"/>
      <c r="H59" s="91"/>
      <c r="I59" s="91"/>
      <c r="J59" s="91"/>
      <c r="K59" s="91"/>
      <c r="L59" s="91"/>
    </row>
    <row r="60" spans="1:12" s="90" customFormat="1" ht="14.25" customHeight="1">
      <c r="A60" s="93">
        <f>SUM(Beilage2!A7)</f>
        <v>0</v>
      </c>
      <c r="B60" s="94">
        <f>Beilage2!B7</f>
        <v>0</v>
      </c>
      <c r="C60" s="95" t="str">
        <f>Beilage2!C7</f>
        <v>Salz, Pfeffer, nach Bedarf</v>
      </c>
      <c r="D60" s="92">
        <f>Beilage2!D7</f>
        <v>0</v>
      </c>
      <c r="E60" s="96"/>
      <c r="G60" s="91"/>
      <c r="H60" s="91"/>
      <c r="I60" s="91"/>
      <c r="J60" s="91"/>
      <c r="K60" s="91"/>
      <c r="L60" s="91"/>
    </row>
    <row r="61" spans="1:12" s="90" customFormat="1" ht="14.25" customHeight="1">
      <c r="A61" s="93">
        <f>SUM(Beilage2!A8)</f>
        <v>0</v>
      </c>
      <c r="B61" s="94">
        <f>Beilage2!B8</f>
        <v>0</v>
      </c>
      <c r="C61" s="95">
        <f>Beilage2!C8</f>
        <v>0</v>
      </c>
      <c r="D61" s="92">
        <f>Beilage2!D8</f>
        <v>0</v>
      </c>
      <c r="E61" s="96"/>
      <c r="G61" s="91"/>
      <c r="H61" s="91"/>
      <c r="I61" s="91"/>
      <c r="J61" s="91"/>
      <c r="K61" s="91"/>
      <c r="L61" s="91"/>
    </row>
    <row r="62" spans="1:12" s="90" customFormat="1" ht="14.25" customHeight="1">
      <c r="A62" s="93">
        <f>SUM(Beilage2!A9)</f>
        <v>0</v>
      </c>
      <c r="B62" s="94">
        <f>Beilage2!B9</f>
        <v>0</v>
      </c>
      <c r="C62" s="95">
        <f>Beilage2!C9</f>
        <v>0</v>
      </c>
      <c r="D62" s="92" t="s">
        <v>134</v>
      </c>
      <c r="E62" s="96"/>
      <c r="G62" s="91"/>
      <c r="H62" s="91"/>
      <c r="I62" s="91"/>
      <c r="J62" s="91"/>
      <c r="K62" s="91"/>
      <c r="L62" s="91"/>
    </row>
    <row r="63" spans="1:12" s="90" customFormat="1" ht="14.25" customHeight="1">
      <c r="A63" s="93">
        <f>SUM(Beilage2!A10)</f>
        <v>0</v>
      </c>
      <c r="B63" s="94">
        <f>Beilage2!B10</f>
        <v>0</v>
      </c>
      <c r="C63" s="95">
        <f>Beilage2!C10</f>
        <v>0</v>
      </c>
      <c r="D63" s="92">
        <f>Beilage2!D10</f>
        <v>0</v>
      </c>
      <c r="E63" s="96"/>
      <c r="G63" s="91"/>
      <c r="H63" s="91"/>
      <c r="I63" s="91"/>
      <c r="J63" s="91"/>
      <c r="K63" s="91"/>
      <c r="L63" s="91"/>
    </row>
    <row r="64" spans="1:12" s="90" customFormat="1" ht="14.25" customHeight="1">
      <c r="A64" s="93">
        <f>SUM(Beilage2!A11)</f>
        <v>0</v>
      </c>
      <c r="B64" s="94">
        <f>Beilage2!B11</f>
        <v>0</v>
      </c>
      <c r="C64" s="95">
        <f>Beilage2!C11</f>
        <v>0</v>
      </c>
      <c r="D64" s="92">
        <f>Beilage2!D11</f>
        <v>0</v>
      </c>
      <c r="E64" s="96"/>
      <c r="G64" s="91"/>
      <c r="H64" s="91"/>
      <c r="I64" s="91"/>
      <c r="J64" s="91"/>
      <c r="K64" s="91"/>
      <c r="L64" s="91"/>
    </row>
    <row r="65" spans="1:12" s="90" customFormat="1" ht="14.25" customHeight="1">
      <c r="A65" s="93">
        <f>SUM(Beilage2!A12)</f>
        <v>0</v>
      </c>
      <c r="B65" s="94">
        <f>Beilage2!B12</f>
        <v>0</v>
      </c>
      <c r="C65" s="95">
        <f>Beilage2!C12</f>
        <v>0</v>
      </c>
      <c r="D65" s="92">
        <f>Beilage2!D12</f>
        <v>0</v>
      </c>
      <c r="E65" s="96"/>
      <c r="G65" s="91"/>
      <c r="H65" s="91"/>
      <c r="I65" s="91"/>
      <c r="J65" s="91"/>
      <c r="K65" s="91"/>
      <c r="L65" s="91"/>
    </row>
    <row r="66" spans="1:12" s="90" customFormat="1" ht="14.25" customHeight="1">
      <c r="A66" s="93">
        <f>SUM(Beilage2!A13)</f>
        <v>0</v>
      </c>
      <c r="B66" s="94">
        <f>Beilage2!B13</f>
        <v>0</v>
      </c>
      <c r="C66" s="95">
        <f>Beilage2!C13</f>
        <v>0</v>
      </c>
      <c r="D66" s="92">
        <f>Beilage2!D13</f>
        <v>0</v>
      </c>
      <c r="E66" s="96"/>
      <c r="G66" s="91"/>
      <c r="H66" s="91"/>
      <c r="I66" s="91"/>
      <c r="J66" s="91"/>
      <c r="K66" s="91"/>
      <c r="L66" s="91"/>
    </row>
    <row r="67" spans="1:12" s="90" customFormat="1" ht="14.25" customHeight="1">
      <c r="A67" s="93">
        <f>SUM(Beilage2!A14)</f>
        <v>0</v>
      </c>
      <c r="B67" s="94">
        <f>Beilage2!B14</f>
        <v>0</v>
      </c>
      <c r="C67" s="95">
        <f>Beilage2!C14</f>
        <v>0</v>
      </c>
      <c r="D67" s="92">
        <f>Beilage2!D14</f>
        <v>0</v>
      </c>
      <c r="E67" s="96"/>
      <c r="G67" s="91"/>
      <c r="H67" s="91"/>
      <c r="I67" s="91"/>
      <c r="J67" s="91"/>
      <c r="K67" s="91"/>
      <c r="L67" s="91"/>
    </row>
    <row r="68" spans="1:12" s="90" customFormat="1" ht="14.25" customHeight="1">
      <c r="A68" s="93">
        <f>SUM(Beilage2!A15)</f>
        <v>0</v>
      </c>
      <c r="B68" s="94">
        <f>Beilage2!B15</f>
        <v>0</v>
      </c>
      <c r="C68" s="95">
        <f>Beilage2!C15</f>
        <v>0</v>
      </c>
      <c r="D68" s="92">
        <f>Beilage2!D15</f>
        <v>0</v>
      </c>
      <c r="E68" s="96"/>
      <c r="G68" s="91"/>
      <c r="H68" s="91"/>
      <c r="I68" s="91"/>
      <c r="J68" s="91"/>
      <c r="K68" s="91"/>
      <c r="L68" s="91"/>
    </row>
    <row r="69" spans="1:12" s="90" customFormat="1" ht="14.25" customHeight="1">
      <c r="A69" s="93">
        <f>SUM(Beilage2!A16)</f>
        <v>0</v>
      </c>
      <c r="B69" s="94">
        <f>Beilage2!B16</f>
        <v>0</v>
      </c>
      <c r="C69" s="95">
        <f>Beilage2!C16</f>
        <v>0</v>
      </c>
      <c r="D69" s="92">
        <f>Beilage2!D16</f>
        <v>0</v>
      </c>
      <c r="E69" s="96"/>
      <c r="G69" s="91"/>
      <c r="H69" s="91"/>
      <c r="I69" s="91"/>
      <c r="J69" s="91"/>
      <c r="K69" s="91"/>
      <c r="L69" s="91"/>
    </row>
    <row r="70" spans="1:12" s="90" customFormat="1" ht="14.25" customHeight="1">
      <c r="A70" s="93">
        <f>SUM(Beilage2!A17)</f>
        <v>0</v>
      </c>
      <c r="B70" s="94">
        <f>Beilage2!B17</f>
        <v>0</v>
      </c>
      <c r="C70" s="95">
        <f>Beilage2!C17</f>
        <v>0</v>
      </c>
      <c r="D70" s="92">
        <f>Beilage2!D17</f>
        <v>0</v>
      </c>
      <c r="E70" s="96"/>
      <c r="G70" s="91"/>
      <c r="H70" s="91"/>
      <c r="I70" s="91"/>
      <c r="J70" s="91"/>
      <c r="K70" s="91"/>
      <c r="L70" s="91"/>
    </row>
    <row r="71" spans="1:12" s="90" customFormat="1" ht="14.25" customHeight="1">
      <c r="A71" s="93">
        <f>SUM(Beilage2!A18)</f>
        <v>0</v>
      </c>
      <c r="B71" s="94">
        <f>Beilage2!B18</f>
        <v>0</v>
      </c>
      <c r="C71" s="95">
        <f>Beilage2!C18</f>
        <v>0</v>
      </c>
      <c r="D71" s="92">
        <f>Beilage2!D18</f>
        <v>0</v>
      </c>
      <c r="E71" s="96"/>
      <c r="G71" s="91"/>
      <c r="H71" s="91"/>
      <c r="I71" s="91"/>
      <c r="J71" s="91"/>
      <c r="K71" s="91"/>
      <c r="L71" s="91"/>
    </row>
    <row r="72" spans="1:12" s="90" customFormat="1" ht="14.25" customHeight="1">
      <c r="A72" s="93">
        <f>SUM(Beilage2!A19)</f>
        <v>0</v>
      </c>
      <c r="B72" s="94">
        <f>Beilage2!B19</f>
        <v>0</v>
      </c>
      <c r="C72" s="95">
        <f>Beilage2!C19</f>
        <v>0</v>
      </c>
      <c r="D72" s="92">
        <f>Beilage2!D19</f>
        <v>0</v>
      </c>
      <c r="E72" s="96"/>
      <c r="G72" s="91"/>
      <c r="H72" s="91"/>
      <c r="I72" s="91"/>
      <c r="J72" s="91"/>
      <c r="K72" s="91"/>
      <c r="L72" s="91"/>
    </row>
    <row r="73" spans="1:12" s="90" customFormat="1" ht="14.25" customHeight="1">
      <c r="A73" s="93">
        <f>SUM(Beilage2!A20)</f>
        <v>0</v>
      </c>
      <c r="B73" s="97">
        <f>Beilage2!B20</f>
        <v>0</v>
      </c>
      <c r="C73" s="95">
        <f>Beilage2!C20</f>
        <v>0</v>
      </c>
      <c r="D73" s="92">
        <f>Beilage2!D20</f>
        <v>0</v>
      </c>
      <c r="E73" s="98"/>
      <c r="G73" s="91"/>
      <c r="H73" s="91"/>
      <c r="I73" s="91"/>
      <c r="J73" s="91"/>
      <c r="K73" s="91"/>
      <c r="L73" s="91"/>
    </row>
    <row r="74" spans="1:12" s="90" customFormat="1" ht="14.25" customHeight="1">
      <c r="A74" s="85" t="str">
        <f>Dessert!A2</f>
        <v>Zabaione mit Vanilleglace</v>
      </c>
      <c r="B74" s="86"/>
      <c r="C74" s="87"/>
      <c r="D74" s="88"/>
      <c r="E74" s="89"/>
    </row>
    <row r="75" spans="1:12" s="90" customFormat="1" ht="14.25" customHeight="1">
      <c r="A75" s="93">
        <f>SUM(Dessert!A4)</f>
        <v>2</v>
      </c>
      <c r="B75" s="94" t="str">
        <f>Dessert!B4</f>
        <v>Stk</v>
      </c>
      <c r="C75" s="95" t="str">
        <f>Dessert!C4</f>
        <v>Eier</v>
      </c>
      <c r="D75" s="92">
        <f>Dessert!D4</f>
        <v>0</v>
      </c>
      <c r="E75" s="96"/>
      <c r="G75" s="91"/>
      <c r="H75" s="91"/>
      <c r="I75" s="91"/>
      <c r="J75" s="91"/>
      <c r="K75" s="91"/>
      <c r="L75" s="91"/>
    </row>
    <row r="76" spans="1:12" s="90" customFormat="1" ht="14.25" customHeight="1">
      <c r="A76" s="93">
        <f>SUM(Dessert!A5)</f>
        <v>2.04</v>
      </c>
      <c r="B76" s="94" t="str">
        <f>Dessert!B5</f>
        <v>Stk</v>
      </c>
      <c r="C76" s="95" t="str">
        <f>Dessert!C5</f>
        <v>Eigelb</v>
      </c>
      <c r="D76" s="92">
        <f>Dessert!D5</f>
        <v>0</v>
      </c>
      <c r="E76" s="96"/>
      <c r="G76" s="91"/>
      <c r="H76" s="91"/>
      <c r="I76" s="91"/>
      <c r="J76" s="91"/>
      <c r="K76" s="91"/>
      <c r="L76" s="91"/>
    </row>
    <row r="77" spans="1:12" s="90" customFormat="1" ht="14.25" customHeight="1">
      <c r="A77" s="93">
        <f>SUM(Dessert!A6)</f>
        <v>0.04</v>
      </c>
      <c r="B77" s="94" t="str">
        <f>Dessert!B6</f>
        <v>Kg</v>
      </c>
      <c r="C77" s="95" t="str">
        <f>Dessert!C6</f>
        <v xml:space="preserve">Zucker  </v>
      </c>
      <c r="D77" s="92" t="s">
        <v>134</v>
      </c>
      <c r="E77" s="96"/>
      <c r="G77" s="91"/>
      <c r="H77" s="91"/>
      <c r="I77" s="91"/>
      <c r="J77" s="91"/>
      <c r="K77" s="91"/>
      <c r="L77" s="91"/>
    </row>
    <row r="78" spans="1:12" s="90" customFormat="1" ht="14.25" customHeight="1">
      <c r="A78" s="93">
        <f>SUM(Dessert!A7)</f>
        <v>0.1</v>
      </c>
      <c r="B78" s="94" t="str">
        <f>Dessert!B7</f>
        <v>LT</v>
      </c>
      <c r="C78" s="95" t="str">
        <f>Dessert!C7</f>
        <v>Marsala oder Weisswein</v>
      </c>
      <c r="D78" s="92" t="s">
        <v>134</v>
      </c>
      <c r="E78" s="96"/>
      <c r="G78" s="91"/>
      <c r="H78" s="91"/>
      <c r="I78" s="91"/>
      <c r="J78" s="91"/>
      <c r="K78" s="91"/>
      <c r="L78" s="91"/>
    </row>
    <row r="79" spans="1:12" s="90" customFormat="1" ht="14.25" customHeight="1">
      <c r="A79" s="93">
        <f>SUM(Dessert!A8)</f>
        <v>0.5</v>
      </c>
      <c r="B79" s="94" t="str">
        <f>Dessert!B8</f>
        <v>Stk</v>
      </c>
      <c r="C79" s="95" t="str">
        <f>Dessert!C8</f>
        <v>Zitrone abgerieben und Saft</v>
      </c>
      <c r="D79" s="92">
        <f>Dessert!D8</f>
        <v>0</v>
      </c>
      <c r="E79" s="96"/>
      <c r="G79" s="91"/>
      <c r="H79" s="91"/>
      <c r="I79" s="91"/>
      <c r="J79" s="91"/>
      <c r="K79" s="91"/>
      <c r="L79" s="91"/>
    </row>
    <row r="80" spans="1:12" s="90" customFormat="1" ht="14.25" customHeight="1">
      <c r="A80" s="93">
        <f>SUM(Dessert!A9)</f>
        <v>1</v>
      </c>
      <c r="B80" s="94" t="str">
        <f>Dessert!B9</f>
        <v>Prise</v>
      </c>
      <c r="C80" s="95" t="str">
        <f>Dessert!C9</f>
        <v>Zimtpulver</v>
      </c>
      <c r="D80" s="92" t="s">
        <v>134</v>
      </c>
      <c r="E80" s="96"/>
      <c r="G80" s="91"/>
      <c r="H80" s="91"/>
      <c r="I80" s="91"/>
      <c r="J80" s="91"/>
      <c r="K80" s="91"/>
      <c r="L80" s="91"/>
    </row>
    <row r="81" spans="1:12" s="90" customFormat="1" ht="14.25" customHeight="1">
      <c r="A81" s="93">
        <f>SUM(Dessert!A10)</f>
        <v>4</v>
      </c>
      <c r="B81" s="94" t="str">
        <f>Dessert!B10</f>
        <v>Kugeln</v>
      </c>
      <c r="C81" s="95" t="str">
        <f>Dessert!C10</f>
        <v>Vanilleglace</v>
      </c>
      <c r="D81" s="92">
        <f>Dessert!D10</f>
        <v>0</v>
      </c>
      <c r="E81" s="96"/>
      <c r="G81" s="91"/>
      <c r="H81" s="91"/>
      <c r="I81" s="91"/>
      <c r="J81" s="91"/>
      <c r="K81" s="91"/>
      <c r="L81" s="91"/>
    </row>
    <row r="82" spans="1:12" s="90" customFormat="1" ht="14.25" customHeight="1">
      <c r="A82" s="93">
        <f>SUM(Dessert!A11)</f>
        <v>0</v>
      </c>
      <c r="B82" s="94">
        <f>Dessert!B11</f>
        <v>0</v>
      </c>
      <c r="C82" s="95">
        <f>Dessert!C11</f>
        <v>0</v>
      </c>
      <c r="D82" s="92">
        <f>Dessert!D11</f>
        <v>0</v>
      </c>
      <c r="E82" s="96"/>
      <c r="G82" s="91"/>
      <c r="H82" s="91"/>
      <c r="I82" s="91"/>
      <c r="J82" s="91"/>
      <c r="K82" s="91"/>
      <c r="L82" s="91"/>
    </row>
    <row r="83" spans="1:12" s="90" customFormat="1" ht="14.25" customHeight="1">
      <c r="A83" s="93">
        <f>SUM(Dessert!A12)</f>
        <v>4</v>
      </c>
      <c r="B83" s="94" t="str">
        <f>Dessert!B12</f>
        <v>Stk</v>
      </c>
      <c r="C83" s="95" t="str">
        <f>Dessert!C12</f>
        <v>Eigelb</v>
      </c>
      <c r="D83" s="92">
        <f>Dessert!D12</f>
        <v>0</v>
      </c>
      <c r="E83" s="96"/>
      <c r="G83" s="91"/>
      <c r="H83" s="91"/>
      <c r="I83" s="91"/>
      <c r="J83" s="91"/>
      <c r="K83" s="91"/>
      <c r="L83" s="91"/>
    </row>
    <row r="84" spans="1:12" s="90" customFormat="1" ht="14.25" customHeight="1">
      <c r="A84" s="93">
        <f>SUM(Dessert!A13)</f>
        <v>0</v>
      </c>
      <c r="B84" s="94">
        <f>Dessert!B13</f>
        <v>0</v>
      </c>
      <c r="C84" s="95" t="str">
        <f>Dessert!C13</f>
        <v>wenig Marsala oder Weisswein und wenn nötig nachgiessen</v>
      </c>
      <c r="D84" s="92">
        <f>Dessert!D13</f>
        <v>0</v>
      </c>
      <c r="E84" s="96"/>
      <c r="G84" s="91"/>
      <c r="H84" s="91"/>
      <c r="I84" s="91"/>
      <c r="J84" s="91"/>
      <c r="K84" s="91"/>
      <c r="L84" s="91"/>
    </row>
    <row r="85" spans="1:12" s="90" customFormat="1" ht="14.25" customHeight="1">
      <c r="A85" s="93">
        <f>SUM(Dessert!A14)</f>
        <v>0.03</v>
      </c>
      <c r="B85" s="94" t="str">
        <f>Dessert!B14</f>
        <v>Kg</v>
      </c>
      <c r="C85" s="95" t="str">
        <f>Dessert!C14</f>
        <v>Zucker  oder nach Bedarf</v>
      </c>
      <c r="D85" s="92">
        <f>Dessert!D14</f>
        <v>0</v>
      </c>
      <c r="E85" s="96"/>
      <c r="G85" s="91"/>
      <c r="H85" s="91"/>
      <c r="I85" s="91"/>
      <c r="J85" s="91"/>
      <c r="K85" s="91"/>
      <c r="L85" s="91"/>
    </row>
    <row r="86" spans="1:12" s="90" customFormat="1" ht="14.25" customHeight="1">
      <c r="A86" s="93">
        <f>SUM(Dessert!A15)</f>
        <v>0</v>
      </c>
      <c r="B86" s="94">
        <f>Dessert!B15</f>
        <v>0</v>
      </c>
      <c r="C86" s="95" t="str">
        <f>Dessert!C15</f>
        <v>Zucker, Eigelbe und Orangen-oder Zitronenzeste (je nach eigenem Gusto) in einer dünnwandigen Schüssel verrühren. Weisswein oder Marsala dazugiessen. Schüssel über das nur leicht siedende Wasserbad hängen, sie darf das Wasser nicht berühren. Mit den Schwingbesen rühren, bis die Zabaione schaumig ist und sich Rührspuren abzeichnen. Schüssel herausnehmen, kurz weiterrühren, sofort servieren</v>
      </c>
      <c r="D86" s="92">
        <f>Dessert!D15</f>
        <v>0</v>
      </c>
      <c r="E86" s="96"/>
      <c r="G86" s="91"/>
      <c r="H86" s="91"/>
      <c r="I86" s="91"/>
      <c r="J86" s="91"/>
      <c r="K86" s="91"/>
      <c r="L86" s="91"/>
    </row>
    <row r="87" spans="1:12" s="90" customFormat="1" ht="14.25" customHeight="1">
      <c r="A87" s="93">
        <f>SUM(Dessert!A16)</f>
        <v>0</v>
      </c>
      <c r="B87" s="94">
        <f>Dessert!B16</f>
        <v>0</v>
      </c>
      <c r="C87" s="95">
        <f>Dessert!C16</f>
        <v>0</v>
      </c>
      <c r="D87" s="92">
        <f>Dessert!D16</f>
        <v>0</v>
      </c>
      <c r="E87" s="96"/>
      <c r="G87" s="91"/>
      <c r="H87" s="91"/>
      <c r="I87" s="91"/>
      <c r="J87" s="91"/>
      <c r="K87" s="91"/>
      <c r="L87" s="91"/>
    </row>
    <row r="88" spans="1:12" s="90" customFormat="1" ht="14.25" customHeight="1">
      <c r="A88" s="93">
        <f>SUM(Dessert!A17)</f>
        <v>0</v>
      </c>
      <c r="B88" s="94">
        <f>Dessert!B17</f>
        <v>0</v>
      </c>
      <c r="C88" s="95">
        <f>Dessert!C17</f>
        <v>0</v>
      </c>
      <c r="D88" s="92">
        <f>Dessert!D17</f>
        <v>0</v>
      </c>
      <c r="E88" s="96"/>
      <c r="G88" s="91"/>
      <c r="H88" s="91"/>
      <c r="I88" s="91"/>
      <c r="J88" s="91"/>
      <c r="K88" s="91"/>
      <c r="L88" s="91"/>
    </row>
    <row r="89" spans="1:12" s="90" customFormat="1" ht="14.25" customHeight="1">
      <c r="A89" s="93">
        <f>SUM(Dessert!A18)</f>
        <v>0</v>
      </c>
      <c r="B89" s="94">
        <f>Dessert!B18</f>
        <v>0</v>
      </c>
      <c r="C89" s="95">
        <f>Dessert!C18</f>
        <v>0</v>
      </c>
      <c r="D89" s="92">
        <f>Dessert!D18</f>
        <v>0</v>
      </c>
      <c r="E89" s="96"/>
      <c r="G89" s="91"/>
      <c r="H89" s="91"/>
      <c r="I89" s="91"/>
      <c r="J89" s="91"/>
      <c r="K89" s="91"/>
      <c r="L89" s="91"/>
    </row>
    <row r="90" spans="1:12" s="90" customFormat="1" ht="14.25" customHeight="1">
      <c r="A90" s="93">
        <f>SUM(Dessert!A19)</f>
        <v>0</v>
      </c>
      <c r="B90" s="94">
        <f>Dessert!B19</f>
        <v>0</v>
      </c>
      <c r="C90" s="95">
        <f>Dessert!C19</f>
        <v>0</v>
      </c>
      <c r="D90" s="92">
        <f>Dessert!D19</f>
        <v>0</v>
      </c>
      <c r="E90" s="96"/>
      <c r="G90" s="91"/>
      <c r="H90" s="91"/>
      <c r="I90" s="91"/>
      <c r="J90" s="91"/>
      <c r="K90" s="91"/>
      <c r="L90" s="91"/>
    </row>
    <row r="91" spans="1:12" s="90" customFormat="1" ht="12.75" customHeight="1">
      <c r="A91" s="100">
        <f>SUM(Dessert!A20)</f>
        <v>0</v>
      </c>
      <c r="B91" s="97">
        <f>Dessert!B20</f>
        <v>0</v>
      </c>
      <c r="C91" s="101">
        <f>Dessert!C20</f>
        <v>0</v>
      </c>
      <c r="D91" s="102">
        <f>Dessert!D20</f>
        <v>0</v>
      </c>
      <c r="E91" s="98"/>
      <c r="G91" s="91"/>
      <c r="H91" s="91"/>
      <c r="I91" s="91"/>
      <c r="J91" s="91"/>
      <c r="K91" s="91"/>
      <c r="L91" s="91"/>
    </row>
    <row r="92" spans="1:12" s="103" customFormat="1" ht="85.5" customHeight="1">
      <c r="A92" s="116"/>
      <c r="B92" s="117"/>
      <c r="C92" s="118"/>
      <c r="D92" s="119"/>
      <c r="E92" s="120"/>
      <c r="G92" s="104"/>
      <c r="H92" s="104"/>
      <c r="I92" s="104"/>
      <c r="J92" s="104"/>
      <c r="K92" s="104"/>
      <c r="L92" s="104"/>
    </row>
    <row r="93" spans="1:12" s="90" customFormat="1" ht="14.25" customHeight="1">
      <c r="A93" s="111" t="str">
        <f>'Pim''s Nr. 1'!A2</f>
        <v>Pimm's Nr. 1</v>
      </c>
      <c r="B93" s="112"/>
      <c r="C93" s="113"/>
      <c r="D93" s="114"/>
      <c r="E93" s="115"/>
    </row>
    <row r="94" spans="1:12" s="90" customFormat="1" ht="14.25" customHeight="1">
      <c r="A94" s="93">
        <f>SUM('Pim''s Nr. 1'!A4)</f>
        <v>0.2</v>
      </c>
      <c r="B94" s="94" t="str">
        <f>'Pim''s Nr. 1'!B4</f>
        <v>Lt</v>
      </c>
      <c r="C94" s="95" t="str">
        <f>'Pim''s Nr. 1'!C4</f>
        <v>Pimm´s No. 1</v>
      </c>
      <c r="D94" s="92">
        <f>'Pim''s Nr. 1'!D4</f>
        <v>0</v>
      </c>
      <c r="E94" s="96"/>
      <c r="G94" s="91"/>
      <c r="H94" s="91"/>
      <c r="I94" s="91"/>
      <c r="J94" s="91"/>
      <c r="K94" s="91"/>
      <c r="L94" s="91"/>
    </row>
    <row r="95" spans="1:12" s="90" customFormat="1" ht="14.25" customHeight="1">
      <c r="A95" s="93">
        <f>SUM('Pim''s Nr. 1'!A5)</f>
        <v>0.4</v>
      </c>
      <c r="B95" s="94" t="str">
        <f>'Pim''s Nr. 1'!B5</f>
        <v>Lt</v>
      </c>
      <c r="C95" s="95" t="str">
        <f>'Pim''s Nr. 1'!C5</f>
        <v xml:space="preserve">Ginger Ale </v>
      </c>
      <c r="D95" s="99">
        <f>'Pim''s Nr. 1'!D5</f>
        <v>0</v>
      </c>
      <c r="E95" s="96"/>
      <c r="G95" s="91"/>
      <c r="H95" s="91"/>
      <c r="I95" s="91"/>
      <c r="J95" s="91"/>
      <c r="K95" s="91"/>
      <c r="L95" s="91"/>
    </row>
    <row r="96" spans="1:12" s="90" customFormat="1" ht="14.25" customHeight="1">
      <c r="A96" s="93">
        <f>SUM('Pim''s Nr. 1'!A6)</f>
        <v>1</v>
      </c>
      <c r="B96" s="94" t="str">
        <f>'Pim''s Nr. 1'!B6</f>
        <v>Stk</v>
      </c>
      <c r="C96" s="95" t="str">
        <f>'Pim''s Nr. 1'!C6</f>
        <v>Zitrone gewaschen</v>
      </c>
      <c r="D96" s="99">
        <f>'Pim''s Nr. 1'!D6</f>
        <v>0</v>
      </c>
      <c r="E96" s="96"/>
      <c r="G96" s="91"/>
      <c r="H96" s="91"/>
      <c r="I96" s="91"/>
      <c r="J96" s="91"/>
      <c r="K96" s="91"/>
      <c r="L96" s="91"/>
    </row>
    <row r="97" spans="1:12" s="90" customFormat="1" ht="14.25" customHeight="1">
      <c r="A97" s="93">
        <f>SUM('Pim''s Nr. 1'!A7)</f>
        <v>0</v>
      </c>
      <c r="B97" s="94">
        <f>'Pim''s Nr. 1'!B7</f>
        <v>0</v>
      </c>
      <c r="C97" s="95">
        <f>'Pim''s Nr. 1'!C7</f>
        <v>0</v>
      </c>
      <c r="D97" s="99">
        <f>'Pim''s Nr. 1'!D7</f>
        <v>0</v>
      </c>
      <c r="E97" s="96"/>
      <c r="G97" s="91"/>
      <c r="H97" s="91"/>
      <c r="I97" s="91"/>
      <c r="J97" s="91"/>
      <c r="K97" s="91"/>
      <c r="L97" s="91"/>
    </row>
    <row r="98" spans="1:12" s="90" customFormat="1" ht="14.25" customHeight="1">
      <c r="A98" s="93">
        <f>SUM('Pim''s Nr. 1'!A8)</f>
        <v>1</v>
      </c>
      <c r="B98" s="94" t="str">
        <f>'Pim''s Nr. 1'!B8</f>
        <v>Stk</v>
      </c>
      <c r="C98" s="95" t="str">
        <f>'Pim''s Nr. 1'!C8</f>
        <v>Gurke</v>
      </c>
      <c r="D98" s="99">
        <f>'Pim''s Nr. 1'!D8</f>
        <v>0</v>
      </c>
      <c r="E98" s="96"/>
      <c r="G98" s="91"/>
      <c r="H98" s="91"/>
      <c r="I98" s="91"/>
      <c r="J98" s="91"/>
      <c r="K98" s="91"/>
      <c r="L98" s="91"/>
    </row>
    <row r="99" spans="1:12" s="90" customFormat="1" ht="14.25" customHeight="1">
      <c r="A99" s="93">
        <f>SUM('Pim''s Nr. 1'!A9)</f>
        <v>0</v>
      </c>
      <c r="B99" s="94">
        <f>'Pim''s Nr. 1'!B9</f>
        <v>0</v>
      </c>
      <c r="C99" s="95" t="str">
        <f>'Pim''s Nr. 1'!C9</f>
        <v>Salbei zum Garnieren</v>
      </c>
      <c r="D99" s="99">
        <f>'Pim''s Nr. 1'!D9</f>
        <v>0</v>
      </c>
      <c r="E99" s="96"/>
      <c r="G99" s="91"/>
      <c r="H99" s="91"/>
      <c r="I99" s="91"/>
      <c r="J99" s="91"/>
      <c r="K99" s="91"/>
      <c r="L99" s="91"/>
    </row>
    <row r="100" spans="1:12" s="90" customFormat="1" ht="14.25" customHeight="1">
      <c r="A100" s="93">
        <f>SUM('Pim''s Nr. 1'!A10)</f>
        <v>0</v>
      </c>
      <c r="B100" s="94">
        <f>'Pim''s Nr. 1'!B10</f>
        <v>0</v>
      </c>
      <c r="C100" s="95" t="str">
        <f>'Pim''s Nr. 1'!C10</f>
        <v>Eiswürfel</v>
      </c>
      <c r="D100" s="99">
        <f>'Pim''s Nr. 1'!D10</f>
        <v>0</v>
      </c>
      <c r="E100" s="96"/>
      <c r="G100" s="91"/>
      <c r="H100" s="91"/>
      <c r="I100" s="91"/>
      <c r="J100" s="91"/>
      <c r="K100" s="91"/>
      <c r="L100" s="91"/>
    </row>
    <row r="101" spans="1:12" s="90" customFormat="1" ht="14.25" customHeight="1">
      <c r="A101" s="93">
        <f>SUM('Pim''s Nr. 1'!A11)</f>
        <v>0</v>
      </c>
      <c r="B101" s="94">
        <f>'Pim''s Nr. 1'!B11</f>
        <v>0</v>
      </c>
      <c r="C101" s="95">
        <f>'Pim''s Nr. 1'!C11</f>
        <v>0</v>
      </c>
      <c r="D101" s="99">
        <f>'Pim''s Nr. 1'!D11</f>
        <v>0</v>
      </c>
      <c r="E101" s="96"/>
      <c r="G101" s="91"/>
      <c r="H101" s="91"/>
      <c r="I101" s="91"/>
      <c r="J101" s="91"/>
      <c r="K101" s="91"/>
      <c r="L101" s="91"/>
    </row>
    <row r="102" spans="1:12" s="90" customFormat="1" ht="14.25" customHeight="1">
      <c r="A102" s="93">
        <f>SUM('Pim''s Nr. 1'!A12)</f>
        <v>0</v>
      </c>
      <c r="B102" s="94" t="str">
        <f>'Pim''s Nr. 1'!B12</f>
        <v>4 Longdrinkgläser mit Eiswürfel füllen. (Wer will abwechselnd mit Zitrone, Pfirsich und Gurken) So ist alles gut verteilt. </v>
      </c>
      <c r="C102" s="95">
        <f>'Pim''s Nr. 1'!C12</f>
        <v>0</v>
      </c>
      <c r="D102" s="99">
        <f>'Pim''s Nr. 1'!D12</f>
        <v>0</v>
      </c>
      <c r="E102" s="96"/>
      <c r="G102" s="91"/>
      <c r="H102" s="91"/>
      <c r="I102" s="91"/>
      <c r="J102" s="91"/>
      <c r="K102" s="91"/>
      <c r="L102" s="91"/>
    </row>
    <row r="103" spans="1:12" s="90" customFormat="1" ht="14.25" customHeight="1">
      <c r="A103" s="93">
        <f>SUM('Pim''s Nr. 1'!A13)</f>
        <v>0</v>
      </c>
      <c r="B103" s="94">
        <f>'Pim''s Nr. 1'!B13</f>
        <v>0</v>
      </c>
      <c r="C103" s="95">
        <f>'Pim''s Nr. 1'!C13</f>
        <v>0</v>
      </c>
      <c r="D103" s="99">
        <f>'Pim''s Nr. 1'!D13</f>
        <v>0</v>
      </c>
      <c r="E103" s="96"/>
      <c r="G103" s="91"/>
      <c r="H103" s="91"/>
      <c r="I103" s="91"/>
      <c r="J103" s="91"/>
      <c r="K103" s="91"/>
      <c r="L103" s="91"/>
    </row>
    <row r="104" spans="1:12" s="90" customFormat="1" ht="14.25" customHeight="1">
      <c r="A104" s="93">
        <f>SUM('Pim''s Nr. 1'!A14)</f>
        <v>0</v>
      </c>
      <c r="B104" s="94" t="str">
        <f>'Pim''s Nr. 1'!B14</f>
        <v>Zitrone waschen und in Scheiben schneiden. Pfirsiche waschen und in Spalten schneiden. Gurke waschen und in Stifte schneiden. Auf die Gläser aufteilen. </v>
      </c>
      <c r="C104" s="95">
        <f>'Pim''s Nr. 1'!C14</f>
        <v>0</v>
      </c>
      <c r="D104" s="99">
        <f>'Pim''s Nr. 1'!D14</f>
        <v>0</v>
      </c>
      <c r="E104" s="96"/>
      <c r="G104" s="91"/>
      <c r="H104" s="91"/>
      <c r="I104" s="91"/>
      <c r="J104" s="91"/>
      <c r="K104" s="91"/>
      <c r="L104" s="91"/>
    </row>
    <row r="105" spans="1:12" s="90" customFormat="1" ht="14.25" customHeight="1">
      <c r="A105" s="93">
        <f>SUM('Pim''s Nr. 1'!A15)</f>
        <v>0</v>
      </c>
      <c r="B105" s="94">
        <f>'Pim''s Nr. 1'!B15</f>
        <v>0</v>
      </c>
      <c r="C105" s="95">
        <f>'Pim''s Nr. 1'!C15</f>
        <v>0</v>
      </c>
      <c r="D105" s="99">
        <f>'Pim''s Nr. 1'!D15</f>
        <v>0</v>
      </c>
      <c r="E105" s="96"/>
      <c r="G105" s="91"/>
      <c r="H105" s="91"/>
      <c r="I105" s="91"/>
      <c r="J105" s="91"/>
      <c r="K105" s="91"/>
      <c r="L105" s="91"/>
    </row>
    <row r="106" spans="1:12" s="90" customFormat="1" ht="14.25" customHeight="1">
      <c r="A106" s="93">
        <f>SUM('Pim''s Nr. 1'!A16)</f>
        <v>0</v>
      </c>
      <c r="B106" s="94" t="e">
        <f>'Pim''s Nr. 1'!#REF!</f>
        <v>#REF!</v>
      </c>
      <c r="C106" s="95" t="e">
        <f>'Pim''s Nr. 1'!#REF!</f>
        <v>#REF!</v>
      </c>
      <c r="D106" s="99" t="e">
        <f>'Pim''s Nr. 1'!#REF!</f>
        <v>#REF!</v>
      </c>
      <c r="E106" s="96"/>
      <c r="G106" s="91"/>
      <c r="H106" s="91"/>
      <c r="I106" s="91"/>
      <c r="J106" s="91"/>
      <c r="K106" s="91"/>
      <c r="L106" s="91"/>
    </row>
    <row r="107" spans="1:12" s="90" customFormat="1" ht="14.25" customHeight="1">
      <c r="A107" s="93">
        <f>SUM('Pim''s Nr. 1'!A17)</f>
        <v>0</v>
      </c>
      <c r="B107" s="94" t="str">
        <f>'Pim''s Nr. 1'!B16</f>
        <v>Mit je 50 ml Pimm´s und 100 ml Ginger auffüllen. </v>
      </c>
      <c r="C107" s="95">
        <f>'Pim''s Nr. 1'!C16</f>
        <v>0</v>
      </c>
      <c r="D107" s="99">
        <f>'Pim''s Nr. 1'!D16</f>
        <v>0</v>
      </c>
      <c r="E107" s="96"/>
      <c r="G107" s="91"/>
      <c r="H107" s="91"/>
      <c r="I107" s="91"/>
      <c r="J107" s="91"/>
      <c r="K107" s="91"/>
      <c r="L107" s="91"/>
    </row>
    <row r="108" spans="1:12" s="90" customFormat="1" ht="14.25" customHeight="1">
      <c r="A108" s="93">
        <f>SUM('Pim''s Nr. 1'!A18)</f>
        <v>0</v>
      </c>
      <c r="B108" s="94" t="e">
        <f>'Pim''s Nr. 1'!#REF!</f>
        <v>#REF!</v>
      </c>
      <c r="C108" s="95" t="e">
        <f>'Pim''s Nr. 1'!#REF!</f>
        <v>#REF!</v>
      </c>
      <c r="D108" s="99" t="e">
        <f>'Pim''s Nr. 1'!#REF!</f>
        <v>#REF!</v>
      </c>
      <c r="E108" s="96"/>
      <c r="G108" s="91"/>
      <c r="H108" s="91"/>
      <c r="I108" s="91"/>
      <c r="J108" s="91"/>
      <c r="K108" s="91"/>
      <c r="L108" s="91"/>
    </row>
    <row r="109" spans="1:12" s="90" customFormat="1" ht="14.25" customHeight="1">
      <c r="A109" s="93">
        <f>SUM('Pim''s Nr. 1'!A19)</f>
        <v>0</v>
      </c>
      <c r="B109" s="94" t="str">
        <f>'Pim''s Nr. 1'!B17</f>
        <v>Mit Salbei toppen und genießen. </v>
      </c>
      <c r="C109" s="95">
        <f>'Pim''s Nr. 1'!C17</f>
        <v>0</v>
      </c>
      <c r="D109" s="99">
        <f>'Pim''s Nr. 1'!D17</f>
        <v>0</v>
      </c>
      <c r="E109" s="96"/>
      <c r="G109" s="91"/>
      <c r="H109" s="91"/>
      <c r="I109" s="91"/>
      <c r="J109" s="91"/>
      <c r="K109" s="91"/>
      <c r="L109" s="91"/>
    </row>
    <row r="110" spans="1:12" s="90" customFormat="1" ht="14.25" customHeight="1">
      <c r="A110" s="100">
        <f>SUM('Pim''s Nr. 1'!A20)</f>
        <v>0</v>
      </c>
      <c r="B110" s="97">
        <f>'Pim''s Nr. 1'!B20</f>
        <v>0</v>
      </c>
      <c r="C110" s="101">
        <f>'Pim''s Nr. 1'!C20</f>
        <v>0</v>
      </c>
      <c r="D110" s="102">
        <f>'Pim''s Nr. 1'!D20</f>
        <v>0</v>
      </c>
      <c r="E110" s="98"/>
      <c r="G110" s="91"/>
      <c r="H110" s="91"/>
      <c r="I110" s="91"/>
      <c r="J110" s="91"/>
      <c r="K110" s="91"/>
      <c r="L110" s="91"/>
    </row>
    <row r="111" spans="1:12" ht="26.25" customHeight="1">
      <c r="A111" s="73">
        <f>SUM(Dessert!A22)</f>
        <v>0</v>
      </c>
      <c r="B111" s="74">
        <f>Dessert!B24</f>
        <v>0</v>
      </c>
      <c r="C111" s="75">
        <f>Dessert!C24</f>
        <v>0</v>
      </c>
      <c r="D111" s="75"/>
      <c r="E111" s="76"/>
    </row>
    <row r="112" spans="1:12" ht="26.25" customHeight="1">
      <c r="A112" s="77">
        <f>SUM(Dessert!A23)</f>
        <v>0</v>
      </c>
      <c r="B112" s="78">
        <f>Dessert!B25</f>
        <v>0</v>
      </c>
      <c r="C112" s="79">
        <f>Dessert!C25</f>
        <v>0</v>
      </c>
      <c r="D112" s="79"/>
      <c r="E112" s="80"/>
    </row>
    <row r="113" spans="1:5" ht="26.25" customHeight="1">
      <c r="A113" s="77">
        <f>SUM(Dessert!A26)</f>
        <v>0</v>
      </c>
      <c r="B113" s="78">
        <f>Dessert!B26</f>
        <v>0</v>
      </c>
      <c r="C113" s="79">
        <f>Dessert!C26</f>
        <v>0</v>
      </c>
      <c r="D113" s="79"/>
      <c r="E113" s="80"/>
    </row>
    <row r="114" spans="1:5" ht="26.25" customHeight="1">
      <c r="A114" s="77"/>
      <c r="B114" s="78"/>
      <c r="C114" s="79"/>
      <c r="D114" s="79"/>
      <c r="E114" s="80"/>
    </row>
    <row r="115" spans="1:5" ht="26.25" customHeight="1">
      <c r="A115" s="77"/>
      <c r="B115" s="78"/>
      <c r="C115" s="79"/>
      <c r="D115" s="79"/>
      <c r="E115" s="80"/>
    </row>
    <row r="116" spans="1:5" ht="26.25" customHeight="1">
      <c r="A116" s="77"/>
      <c r="B116" s="78"/>
      <c r="C116" s="79"/>
      <c r="D116" s="79"/>
      <c r="E116" s="80"/>
    </row>
    <row r="117" spans="1:5" ht="26.25" customHeight="1">
      <c r="A117" s="77"/>
      <c r="B117" s="78"/>
      <c r="C117" s="79"/>
      <c r="D117" s="79"/>
      <c r="E117" s="80"/>
    </row>
    <row r="118" spans="1:5" ht="26.25" customHeight="1">
      <c r="A118" s="77"/>
      <c r="B118" s="78"/>
      <c r="C118" s="79"/>
      <c r="D118" s="79"/>
      <c r="E118" s="80"/>
    </row>
    <row r="119" spans="1:5" ht="26.25" customHeight="1">
      <c r="A119" s="77"/>
      <c r="B119" s="78"/>
      <c r="C119" s="79"/>
      <c r="D119" s="79"/>
      <c r="E119" s="80"/>
    </row>
    <row r="120" spans="1:5" ht="26.25" customHeight="1">
      <c r="A120" s="77"/>
      <c r="B120" s="78"/>
      <c r="C120" s="79"/>
      <c r="D120" s="79"/>
      <c r="E120" s="80"/>
    </row>
    <row r="121" spans="1:5" ht="26.25" customHeight="1">
      <c r="A121" s="77"/>
      <c r="B121" s="78"/>
      <c r="C121" s="79"/>
      <c r="D121" s="79"/>
      <c r="E121" s="80"/>
    </row>
    <row r="122" spans="1:5" ht="26.25" customHeight="1">
      <c r="A122" s="77"/>
      <c r="B122" s="78"/>
      <c r="C122" s="79"/>
      <c r="D122" s="79"/>
      <c r="E122" s="80"/>
    </row>
    <row r="123" spans="1:5" ht="26.25" customHeight="1">
      <c r="A123" s="77"/>
      <c r="B123" s="78"/>
      <c r="C123" s="79"/>
      <c r="D123" s="79"/>
      <c r="E123" s="80"/>
    </row>
    <row r="124" spans="1:5" ht="26.25" customHeight="1">
      <c r="A124" s="77"/>
      <c r="B124" s="78"/>
      <c r="C124" s="79"/>
      <c r="D124" s="79"/>
      <c r="E124" s="80"/>
    </row>
    <row r="125" spans="1:5" ht="26.25" customHeight="1">
      <c r="A125" s="77"/>
      <c r="B125" s="78"/>
      <c r="C125" s="79"/>
      <c r="D125" s="79"/>
      <c r="E125" s="80"/>
    </row>
    <row r="126" spans="1:5" ht="26.25" customHeight="1">
      <c r="A126" s="77">
        <f>SUM(Dessert!A27)</f>
        <v>0</v>
      </c>
      <c r="B126" s="78">
        <f>Dessert!B27</f>
        <v>0</v>
      </c>
      <c r="C126" s="79">
        <f>Dessert!C27</f>
        <v>0</v>
      </c>
      <c r="D126" s="79"/>
      <c r="E126" s="80"/>
    </row>
    <row r="127" spans="1:5" ht="26.25" customHeight="1">
      <c r="A127" s="77">
        <f>SUM(Dessert!A28)</f>
        <v>0</v>
      </c>
      <c r="B127" s="78">
        <f>Dessert!B28</f>
        <v>0</v>
      </c>
      <c r="C127" s="79">
        <f>Dessert!C28</f>
        <v>0</v>
      </c>
      <c r="D127" s="79"/>
      <c r="E127" s="80"/>
    </row>
    <row r="128" spans="1:5" ht="26.25" customHeight="1">
      <c r="A128" s="77">
        <f>SUM(Dessert!A29)</f>
        <v>0</v>
      </c>
      <c r="B128" s="78">
        <f>Dessert!B29</f>
        <v>0</v>
      </c>
      <c r="C128" s="79">
        <f>Dessert!C29</f>
        <v>0</v>
      </c>
      <c r="D128" s="79"/>
      <c r="E128" s="80"/>
    </row>
    <row r="129" spans="1:5" ht="26.25" customHeight="1">
      <c r="A129" s="77">
        <f>SUM(Dessert!A30)</f>
        <v>0</v>
      </c>
      <c r="B129" s="78">
        <f>Dessert!B30</f>
        <v>0</v>
      </c>
      <c r="C129" s="79">
        <f>Dessert!C30</f>
        <v>0</v>
      </c>
      <c r="D129" s="79"/>
      <c r="E129" s="80"/>
    </row>
    <row r="130" spans="1:5" ht="26.25" customHeight="1">
      <c r="A130" s="77">
        <f>SUM(Dessert!A31)</f>
        <v>0</v>
      </c>
      <c r="B130" s="78">
        <f>Dessert!B31</f>
        <v>0</v>
      </c>
      <c r="C130" s="79">
        <f>Dessert!C31</f>
        <v>0</v>
      </c>
      <c r="D130" s="79"/>
      <c r="E130" s="80"/>
    </row>
    <row r="131" spans="1:5" ht="26.25" customHeight="1">
      <c r="A131" s="77">
        <f>SUM(Dessert!A32)</f>
        <v>0</v>
      </c>
      <c r="B131" s="78">
        <f>Dessert!B32</f>
        <v>0</v>
      </c>
      <c r="C131" s="79">
        <f>Dessert!C32</f>
        <v>0</v>
      </c>
      <c r="D131" s="79"/>
      <c r="E131" s="80"/>
    </row>
    <row r="132" spans="1:5" ht="26.25" customHeight="1">
      <c r="A132" s="81"/>
      <c r="B132" s="82"/>
      <c r="C132" s="83"/>
      <c r="D132" s="83"/>
      <c r="E132" s="84"/>
    </row>
  </sheetData>
  <phoneticPr fontId="0" type="noConversion"/>
  <printOptions horizontalCentered="1"/>
  <pageMargins left="0.59055118110236227" right="0.23622047244094491" top="0.62992125984251968" bottom="0.31496062992125984" header="0.23622047244094491" footer="0.19685039370078741"/>
  <pageSetup paperSize="9" scale="93" orientation="portrait" r:id="rId1"/>
  <headerFooter alignWithMargins="0"/>
  <rowBreaks count="2" manualBreakCount="2">
    <brk id="37" max="4" man="1"/>
    <brk id="133"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Vorspann</vt:lpstr>
      <vt:lpstr>Vorspeise</vt:lpstr>
      <vt:lpstr>Hauptgang</vt:lpstr>
      <vt:lpstr>Beilage1</vt:lpstr>
      <vt:lpstr>Beilage2</vt:lpstr>
      <vt:lpstr>Dessert</vt:lpstr>
      <vt:lpstr>Pim's Nr. 1</vt:lpstr>
      <vt:lpstr>Einkaufsliste</vt:lpstr>
      <vt:lpstr>Beilage1!Druckbereich</vt:lpstr>
      <vt:lpstr>Beilage2!Druckbereich</vt:lpstr>
      <vt:lpstr>Dessert!Druckbereich</vt:lpstr>
      <vt:lpstr>Einkaufsliste!Druckbereich</vt:lpstr>
      <vt:lpstr>Hauptgang!Druckbereich</vt:lpstr>
      <vt:lpstr>Menu!Druckbereich</vt:lpstr>
      <vt:lpstr>'Pim''s Nr. 1'!Druckbereich</vt:lpstr>
      <vt:lpstr>Vorspann!Druckbereich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Jean-Pierre Pitton</cp:lastModifiedBy>
  <cp:lastPrinted>2019-11-22T09:29:25Z</cp:lastPrinted>
  <dcterms:created xsi:type="dcterms:W3CDTF">1999-10-19T11:12:44Z</dcterms:created>
  <dcterms:modified xsi:type="dcterms:W3CDTF">2019-11-27T13:35:02Z</dcterms:modified>
</cp:coreProperties>
</file>