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Objects="placeholders" defaultThemeVersion="124226"/>
  <mc:AlternateContent xmlns:mc="http://schemas.openxmlformats.org/markup-compatibility/2006">
    <mc:Choice Requires="x15">
      <x15ac:absPath xmlns:x15ac="http://schemas.microsoft.com/office/spreadsheetml/2010/11/ac" url="C:\Daten\Kochen\HKZ\2. Rezepte\2015\"/>
    </mc:Choice>
  </mc:AlternateContent>
  <bookViews>
    <workbookView xWindow="0" yWindow="0" windowWidth="28800" windowHeight="12435" tabRatio="819"/>
  </bookViews>
  <sheets>
    <sheet name="Menu" sheetId="50625" r:id="rId1"/>
    <sheet name="Vorspeise" sheetId="50616" r:id="rId2"/>
    <sheet name="Hauptgang 1" sheetId="50619" r:id="rId3"/>
    <sheet name="Hauptgang 2" sheetId="50620" r:id="rId4"/>
    <sheet name="Haupgang 3" sheetId="50626" r:id="rId5"/>
    <sheet name="Haupgang 4" sheetId="50628" r:id="rId6"/>
    <sheet name="Beilage 1" sheetId="50621" r:id="rId7"/>
    <sheet name=" Dessert 1" sheetId="50629" r:id="rId8"/>
    <sheet name=" Dessert 2" sheetId="50630" r:id="rId9"/>
    <sheet name="Einkaufsliste" sheetId="50622" r:id="rId10"/>
    <sheet name="Salz und Zucker" sheetId="50631" r:id="rId11"/>
  </sheets>
  <externalReferences>
    <externalReference r:id="rId12"/>
  </externalReferences>
  <definedNames>
    <definedName name="_xlnm.Print_Area" localSheetId="7">' Dessert 1'!$A$1:$F$32</definedName>
    <definedName name="_xlnm.Print_Area" localSheetId="8">' Dessert 2'!$A$1:$F$32</definedName>
    <definedName name="_xlnm.Print_Area" localSheetId="6">'Beilage 1'!$A$1:$F$32</definedName>
    <definedName name="_xlnm.Print_Area" localSheetId="9">Einkaufsliste!$A$1:$E$118</definedName>
    <definedName name="_xlnm.Print_Area" localSheetId="4">'Haupgang 3'!$A$1:$F$32</definedName>
    <definedName name="_xlnm.Print_Area" localSheetId="5">'Haupgang 4'!$A$1:$F$32</definedName>
    <definedName name="_xlnm.Print_Area" localSheetId="2">'Hauptgang 1'!$A$1:$F$32</definedName>
    <definedName name="_xlnm.Print_Area" localSheetId="3">'Hauptgang 2'!$A$1:$F$32</definedName>
    <definedName name="_xlnm.Print_Area" localSheetId="0">Menu!$A$1:$B$19</definedName>
    <definedName name="_xlnm.Print_Area" localSheetId="10">'Salz und Zucker'!$A$1:$J$32</definedName>
    <definedName name="_xlnm.Print_Area" localSheetId="1">Vorspeise!$A$1:$F$32</definedName>
  </definedNames>
  <calcPr calcId="152511"/>
</workbook>
</file>

<file path=xl/calcChain.xml><?xml version="1.0" encoding="utf-8"?>
<calcChain xmlns="http://schemas.openxmlformats.org/spreadsheetml/2006/main">
  <c r="J15" i="50631" l="1"/>
  <c r="J14" i="50631"/>
  <c r="F12" i="50631"/>
  <c r="J10" i="50631"/>
  <c r="J9" i="50631"/>
  <c r="F7" i="50631"/>
  <c r="B18" i="50622" l="1"/>
  <c r="F2" i="50631"/>
  <c r="A14" i="50631" s="1"/>
  <c r="F14" i="50631" s="1"/>
  <c r="A10" i="50631" l="1"/>
  <c r="F10" i="50631" s="1"/>
  <c r="A15" i="50631"/>
  <c r="F15" i="50631" s="1"/>
  <c r="A9" i="50631"/>
  <c r="F9" i="50631" s="1"/>
  <c r="B109" i="50622"/>
  <c r="C109" i="50622"/>
  <c r="C108" i="50622"/>
  <c r="B108" i="50622"/>
  <c r="A107" i="50622"/>
  <c r="C104" i="50622"/>
  <c r="C105" i="50622"/>
  <c r="B105" i="50622"/>
  <c r="B104" i="50622"/>
  <c r="A103" i="50622"/>
  <c r="C100" i="50622"/>
  <c r="C101" i="50622"/>
  <c r="B101" i="50622"/>
  <c r="B100" i="50622"/>
  <c r="A99" i="50622"/>
  <c r="J21" i="50631" l="1"/>
  <c r="J18" i="50631"/>
  <c r="F16" i="50631"/>
  <c r="J11" i="50631"/>
  <c r="J6" i="50631"/>
  <c r="J5" i="50631"/>
  <c r="J4" i="50631"/>
  <c r="F1" i="50631"/>
  <c r="A2" i="50630"/>
  <c r="J20" i="50630"/>
  <c r="J19" i="50630"/>
  <c r="J18" i="50630"/>
  <c r="J17" i="50630"/>
  <c r="J16" i="50630"/>
  <c r="J15" i="50630"/>
  <c r="J14" i="50630"/>
  <c r="J13" i="50630"/>
  <c r="J12" i="50630"/>
  <c r="J11" i="50630"/>
  <c r="J10" i="50630"/>
  <c r="J9" i="50630"/>
  <c r="J8" i="50630"/>
  <c r="J7" i="50630"/>
  <c r="J6" i="50630"/>
  <c r="J5" i="50630"/>
  <c r="J4" i="50630"/>
  <c r="F2" i="50630"/>
  <c r="A16" i="50630" s="1"/>
  <c r="F16" i="50630" s="1"/>
  <c r="F1" i="50630"/>
  <c r="A4" i="50630" l="1"/>
  <c r="F4" i="50630" s="1"/>
  <c r="A12" i="50630"/>
  <c r="F12" i="50630" s="1"/>
  <c r="A20" i="50630"/>
  <c r="F20" i="50630" s="1"/>
  <c r="A9" i="50630"/>
  <c r="F9" i="50630" s="1"/>
  <c r="A17" i="50630"/>
  <c r="F17" i="50630" s="1"/>
  <c r="A6" i="50630"/>
  <c r="F6" i="50630" s="1"/>
  <c r="A10" i="50630"/>
  <c r="F10" i="50630" s="1"/>
  <c r="A14" i="50630"/>
  <c r="F14" i="50630" s="1"/>
  <c r="A18" i="50630"/>
  <c r="F18" i="50630" s="1"/>
  <c r="A7" i="50630"/>
  <c r="F7" i="50630" s="1"/>
  <c r="A15" i="50630"/>
  <c r="F15" i="50630" s="1"/>
  <c r="A19" i="50630"/>
  <c r="F19" i="50630" s="1"/>
  <c r="A4" i="50631"/>
  <c r="A19" i="50631"/>
  <c r="A17" i="50631"/>
  <c r="F17" i="50631" s="1"/>
  <c r="A11" i="50631"/>
  <c r="F11" i="50631" s="1"/>
  <c r="A18" i="50631"/>
  <c r="F18" i="50631" s="1"/>
  <c r="A21" i="50631"/>
  <c r="F21" i="50631" s="1"/>
  <c r="A6" i="50631"/>
  <c r="F6" i="50631" s="1"/>
  <c r="A20" i="50631"/>
  <c r="A5" i="50631"/>
  <c r="A8" i="50630"/>
  <c r="F8" i="50630" s="1"/>
  <c r="A5" i="50630"/>
  <c r="F5" i="50630" s="1"/>
  <c r="A13" i="50630"/>
  <c r="F13" i="50630" s="1"/>
  <c r="A11" i="50630"/>
  <c r="F11" i="50630" s="1"/>
  <c r="A104" i="50622" l="1"/>
  <c r="A105" i="50622"/>
  <c r="A109" i="50622"/>
  <c r="A108" i="50622"/>
  <c r="F4" i="50631"/>
  <c r="A100" i="50622"/>
  <c r="F5" i="50631"/>
  <c r="A101" i="50622"/>
  <c r="C18" i="50622"/>
  <c r="C19" i="50622"/>
  <c r="C20" i="50622"/>
  <c r="B83" i="50622"/>
  <c r="C83" i="50622"/>
  <c r="D83" i="50622"/>
  <c r="B84" i="50622"/>
  <c r="C84" i="50622"/>
  <c r="D84" i="50622"/>
  <c r="B85" i="50622"/>
  <c r="C85" i="50622"/>
  <c r="D85" i="50622"/>
  <c r="B86" i="50622"/>
  <c r="C86" i="50622"/>
  <c r="D86" i="50622"/>
  <c r="B87" i="50622"/>
  <c r="C87" i="50622"/>
  <c r="D87" i="50622"/>
  <c r="B88" i="50622"/>
  <c r="C88" i="50622"/>
  <c r="D88" i="50622"/>
  <c r="B89" i="50622"/>
  <c r="C89" i="50622"/>
  <c r="D89" i="50622"/>
  <c r="B90" i="50622"/>
  <c r="C90" i="50622"/>
  <c r="D90" i="50622"/>
  <c r="B91" i="50622"/>
  <c r="C91" i="50622"/>
  <c r="D91" i="50622"/>
  <c r="B92" i="50622"/>
  <c r="C92" i="50622"/>
  <c r="D92" i="50622"/>
  <c r="B93" i="50622"/>
  <c r="C93" i="50622"/>
  <c r="D93" i="50622"/>
  <c r="B94" i="50622"/>
  <c r="C94" i="50622"/>
  <c r="D94" i="50622"/>
  <c r="B95" i="50622"/>
  <c r="C95" i="50622"/>
  <c r="D95" i="50622"/>
  <c r="B96" i="50622"/>
  <c r="C96" i="50622"/>
  <c r="D96" i="50622"/>
  <c r="B97" i="50622"/>
  <c r="C97" i="50622"/>
  <c r="D97" i="50622"/>
  <c r="B98" i="50622"/>
  <c r="C98" i="50622"/>
  <c r="D98" i="50622"/>
  <c r="C82" i="50622"/>
  <c r="D82" i="50622"/>
  <c r="B82" i="50622"/>
  <c r="D68" i="50622"/>
  <c r="D69" i="50622"/>
  <c r="D70" i="50622"/>
  <c r="D71" i="50622"/>
  <c r="D72" i="50622"/>
  <c r="D73" i="50622"/>
  <c r="D74" i="50622"/>
  <c r="D75" i="50622"/>
  <c r="D76" i="50622"/>
  <c r="D77" i="50622"/>
  <c r="D78" i="50622"/>
  <c r="D79" i="50622"/>
  <c r="D80" i="50622"/>
  <c r="D67" i="50622"/>
  <c r="D56" i="50622"/>
  <c r="D57" i="50622"/>
  <c r="D58" i="50622"/>
  <c r="D59" i="50622"/>
  <c r="D60" i="50622"/>
  <c r="D61" i="50622"/>
  <c r="D62" i="50622"/>
  <c r="D63" i="50622"/>
  <c r="D64" i="50622"/>
  <c r="D65" i="50622"/>
  <c r="D55" i="50622"/>
  <c r="D45" i="50622"/>
  <c r="D46" i="50622"/>
  <c r="D47" i="50622"/>
  <c r="D48" i="50622"/>
  <c r="D49" i="50622"/>
  <c r="D50" i="50622"/>
  <c r="D51" i="50622"/>
  <c r="D52" i="50622"/>
  <c r="D53" i="50622"/>
  <c r="D44" i="50622"/>
  <c r="D33" i="50622"/>
  <c r="D34" i="50622"/>
  <c r="D35" i="50622"/>
  <c r="D36" i="50622"/>
  <c r="D37" i="50622"/>
  <c r="D38" i="50622"/>
  <c r="D39" i="50622"/>
  <c r="D40" i="50622"/>
  <c r="D41" i="50622"/>
  <c r="D42" i="50622"/>
  <c r="D32" i="50622"/>
  <c r="D23" i="50622"/>
  <c r="D24" i="50622"/>
  <c r="D25" i="50622"/>
  <c r="D26" i="50622"/>
  <c r="D27" i="50622"/>
  <c r="D28" i="50622"/>
  <c r="D29" i="50622"/>
  <c r="D30" i="50622"/>
  <c r="D22" i="50622"/>
  <c r="B19" i="50622"/>
  <c r="D19" i="50622"/>
  <c r="B20" i="50622"/>
  <c r="D20" i="50622"/>
  <c r="D5" i="50622"/>
  <c r="D6" i="50622"/>
  <c r="D7" i="50622"/>
  <c r="D8" i="50622"/>
  <c r="D9" i="50622"/>
  <c r="D10" i="50622"/>
  <c r="D11" i="50622"/>
  <c r="D12" i="50622"/>
  <c r="D13" i="50622"/>
  <c r="D14" i="50622"/>
  <c r="D15" i="50622"/>
  <c r="D16" i="50622"/>
  <c r="D17" i="50622"/>
  <c r="D18" i="50622"/>
  <c r="D4" i="50622"/>
  <c r="B56" i="50622"/>
  <c r="C56" i="50622"/>
  <c r="B57" i="50622"/>
  <c r="C57" i="50622"/>
  <c r="B58" i="50622"/>
  <c r="C58" i="50622"/>
  <c r="B59" i="50622"/>
  <c r="C59" i="50622"/>
  <c r="B60" i="50622"/>
  <c r="C60" i="50622"/>
  <c r="B61" i="50622"/>
  <c r="C61" i="50622"/>
  <c r="B62" i="50622"/>
  <c r="C62" i="50622"/>
  <c r="B63" i="50622"/>
  <c r="C63" i="50622"/>
  <c r="B64" i="50622"/>
  <c r="C64" i="50622"/>
  <c r="B65" i="50622"/>
  <c r="C65" i="50622"/>
  <c r="C55" i="50622"/>
  <c r="B55" i="50622"/>
  <c r="B22" i="50622"/>
  <c r="B23" i="50622"/>
  <c r="B24" i="50622"/>
  <c r="B25" i="50622"/>
  <c r="B26" i="50622"/>
  <c r="B5" i="50622"/>
  <c r="B6" i="50622"/>
  <c r="B7" i="50622"/>
  <c r="B8" i="50622"/>
  <c r="B9" i="50622"/>
  <c r="B10" i="50622"/>
  <c r="B11" i="50622"/>
  <c r="B12" i="50622"/>
  <c r="B13" i="50622"/>
  <c r="B14" i="50622"/>
  <c r="B15" i="50622"/>
  <c r="B16" i="50622"/>
  <c r="B17" i="50622"/>
  <c r="B4" i="50622"/>
  <c r="A2" i="50629"/>
  <c r="A81" i="50622" s="1"/>
  <c r="A2" i="50621"/>
  <c r="A2" i="50628"/>
  <c r="A54"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9" i="50629" l="1"/>
  <c r="A15" i="50628"/>
  <c r="A5" i="50629"/>
  <c r="F5" i="50629" s="1"/>
  <c r="A8" i="50629"/>
  <c r="A17" i="50629"/>
  <c r="A12"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9" i="50629" l="1"/>
  <c r="F8" i="50629"/>
  <c r="F10" i="50629"/>
  <c r="F7" i="50629"/>
  <c r="F6" i="50629"/>
  <c r="F4" i="50629"/>
  <c r="A82" i="50622"/>
  <c r="F14" i="50629"/>
  <c r="A92" i="50622"/>
  <c r="F17" i="50629"/>
  <c r="A95" i="50622"/>
  <c r="F16" i="50629"/>
  <c r="A94" i="50622"/>
  <c r="A87" i="50622"/>
  <c r="F18" i="50629"/>
  <c r="A96" i="50622"/>
  <c r="F19" i="50629"/>
  <c r="A97" i="50622"/>
  <c r="F11" i="50629"/>
  <c r="A89" i="50622"/>
  <c r="A86" i="50622"/>
  <c r="A85" i="50622"/>
  <c r="A83" i="50622"/>
  <c r="F13" i="50629"/>
  <c r="A91" i="50622"/>
  <c r="F12" i="50629"/>
  <c r="A90" i="50622"/>
  <c r="F15" i="50629"/>
  <c r="A93" i="50622"/>
  <c r="A88" i="50622"/>
  <c r="F20" i="50629"/>
  <c r="A98" i="50622"/>
  <c r="A84" i="50622"/>
  <c r="F4" i="50628"/>
  <c r="A55" i="50622"/>
  <c r="F20" i="50628"/>
  <c r="A65" i="50622"/>
  <c r="F10" i="50628"/>
  <c r="A61" i="50622"/>
  <c r="F15" i="50628"/>
  <c r="F12" i="50628"/>
  <c r="A63" i="50622"/>
  <c r="F13" i="50628"/>
  <c r="A64" i="50622"/>
  <c r="F8" i="50628"/>
  <c r="A59" i="50622"/>
  <c r="F17" i="50628"/>
  <c r="F6" i="50628"/>
  <c r="A57" i="50622"/>
  <c r="F14" i="50628"/>
  <c r="F9" i="50628"/>
  <c r="A60" i="50622"/>
  <c r="F19" i="50628"/>
  <c r="F11" i="50628"/>
  <c r="A62" i="50622"/>
  <c r="F5" i="50628"/>
  <c r="A56" i="50622"/>
  <c r="F7" i="50628"/>
  <c r="A58" i="50622"/>
  <c r="F18" i="50628"/>
  <c r="F16" i="50628"/>
  <c r="B80" i="50622"/>
  <c r="C80" i="50622"/>
  <c r="C42" i="50622"/>
  <c r="B42" i="50622"/>
  <c r="F2" i="50621"/>
  <c r="J19" i="50616"/>
  <c r="J15" i="50619"/>
  <c r="J16" i="50619"/>
  <c r="J17" i="50619"/>
  <c r="J18" i="50619"/>
  <c r="J19" i="50619"/>
  <c r="A117" i="50622"/>
  <c r="B117" i="50622"/>
  <c r="C117" i="50622"/>
  <c r="F2" i="50626"/>
  <c r="F2" i="50620"/>
  <c r="F2" i="50619"/>
  <c r="F2" i="50616"/>
  <c r="A16" i="50616" s="1"/>
  <c r="C16" i="50622"/>
  <c r="C17" i="50622"/>
  <c r="F1" i="50621"/>
  <c r="D1" i="50622" s="1"/>
  <c r="J20" i="50619"/>
  <c r="J5" i="50626"/>
  <c r="B45" i="50622"/>
  <c r="C45" i="50622"/>
  <c r="J6" i="50626"/>
  <c r="B46" i="50622"/>
  <c r="C46" i="50622"/>
  <c r="J7" i="50626"/>
  <c r="B47" i="50622"/>
  <c r="C47" i="50622"/>
  <c r="J8" i="50626"/>
  <c r="B48" i="50622"/>
  <c r="C48" i="50622"/>
  <c r="J9" i="50626"/>
  <c r="B49" i="50622"/>
  <c r="C49" i="50622"/>
  <c r="J10" i="50626"/>
  <c r="B50" i="50622"/>
  <c r="C50" i="50622"/>
  <c r="J11" i="50626"/>
  <c r="B51" i="50622"/>
  <c r="C51" i="50622"/>
  <c r="J12" i="50626"/>
  <c r="B52" i="50622"/>
  <c r="C52" i="50622"/>
  <c r="J13" i="50626"/>
  <c r="B53" i="50622"/>
  <c r="C53" i="50622"/>
  <c r="J14" i="50626"/>
  <c r="J15" i="50626"/>
  <c r="J16" i="50626"/>
  <c r="J17" i="50626"/>
  <c r="J20" i="50626"/>
  <c r="B44" i="50622"/>
  <c r="C44" i="50622"/>
  <c r="J4" i="50626"/>
  <c r="J20" i="50616"/>
  <c r="A43" i="50622"/>
  <c r="J14" i="50620"/>
  <c r="J12" i="50620"/>
  <c r="J11" i="50620"/>
  <c r="J10" i="50620"/>
  <c r="J9" i="50620"/>
  <c r="J8" i="50620"/>
  <c r="J7" i="50620"/>
  <c r="J6" i="50620"/>
  <c r="J5" i="50620"/>
  <c r="J4" i="50620"/>
  <c r="F1" i="50626"/>
  <c r="A21" i="50622"/>
  <c r="J15" i="50620"/>
  <c r="J16" i="50620"/>
  <c r="J17" i="50620"/>
  <c r="J20" i="50620"/>
  <c r="C68" i="50622"/>
  <c r="C69" i="50622"/>
  <c r="C70" i="50622"/>
  <c r="C71" i="50622"/>
  <c r="C72" i="50622"/>
  <c r="C73" i="50622"/>
  <c r="C74" i="50622"/>
  <c r="C75" i="50622"/>
  <c r="C76" i="50622"/>
  <c r="C77" i="50622"/>
  <c r="C78" i="50622"/>
  <c r="C79" i="50622"/>
  <c r="C67" i="50622"/>
  <c r="J5" i="50621"/>
  <c r="F1" i="50619"/>
  <c r="F1" i="50620"/>
  <c r="F1" i="50616"/>
  <c r="A66" i="50622"/>
  <c r="A31" i="50622"/>
  <c r="A3" i="50622"/>
  <c r="B68" i="50622"/>
  <c r="B69" i="50622"/>
  <c r="B70" i="50622"/>
  <c r="B71" i="50622"/>
  <c r="B72" i="50622"/>
  <c r="B73" i="50622"/>
  <c r="B74" i="50622"/>
  <c r="B75" i="50622"/>
  <c r="B76" i="50622"/>
  <c r="B77" i="50622"/>
  <c r="B78" i="50622"/>
  <c r="B79" i="50622"/>
  <c r="C10" i="50622"/>
  <c r="C11" i="50622"/>
  <c r="C12" i="50622"/>
  <c r="C13" i="50622"/>
  <c r="C14" i="50622"/>
  <c r="C15" i="50622"/>
  <c r="J14" i="50619"/>
  <c r="J8" i="50619"/>
  <c r="J4" i="50619"/>
  <c r="J13" i="50620"/>
  <c r="J4" i="50621"/>
  <c r="J6" i="50621"/>
  <c r="J7" i="50621"/>
  <c r="J8" i="50621"/>
  <c r="B27" i="50622"/>
  <c r="B28" i="50622"/>
  <c r="B29" i="50622"/>
  <c r="B30" i="50622"/>
  <c r="B32" i="50622"/>
  <c r="B33" i="50622"/>
  <c r="B34" i="50622"/>
  <c r="B35" i="50622"/>
  <c r="B36" i="50622"/>
  <c r="B37" i="50622"/>
  <c r="B38" i="50622"/>
  <c r="B39" i="50622"/>
  <c r="B40" i="50622"/>
  <c r="B41" i="50622"/>
  <c r="B67" i="50622"/>
  <c r="J9" i="50621"/>
  <c r="C33" i="50622"/>
  <c r="C34" i="50622"/>
  <c r="C35" i="50622"/>
  <c r="C36" i="50622"/>
  <c r="C37" i="50622"/>
  <c r="C38" i="50622"/>
  <c r="C39" i="50622"/>
  <c r="C40" i="50622"/>
  <c r="C41" i="50622"/>
  <c r="C32" i="50622"/>
  <c r="C23" i="50622"/>
  <c r="C24" i="50622"/>
  <c r="C25" i="50622"/>
  <c r="C26" i="50622"/>
  <c r="C27" i="50622"/>
  <c r="C28" i="50622"/>
  <c r="C29" i="50622"/>
  <c r="C30"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16" i="50622" l="1"/>
  <c r="A8" i="50620"/>
  <c r="A13" i="50626"/>
  <c r="F13" i="50626" s="1"/>
  <c r="A8" i="50626"/>
  <c r="A10" i="50626"/>
  <c r="A9" i="50626"/>
  <c r="A14" i="50626"/>
  <c r="F14" i="50626" s="1"/>
  <c r="A12" i="50621"/>
  <c r="A67" i="50622"/>
  <c r="A11" i="50620"/>
  <c r="A18" i="50619"/>
  <c r="A15" i="50621"/>
  <c r="F15" i="50621" s="1"/>
  <c r="A6" i="50626"/>
  <c r="A16" i="50620"/>
  <c r="A11" i="50626"/>
  <c r="A4" i="50626"/>
  <c r="A18" i="50621"/>
  <c r="A11" i="50621"/>
  <c r="A7" i="50621"/>
  <c r="A16" i="50626"/>
  <c r="F16" i="50626" s="1"/>
  <c r="A12" i="50626"/>
  <c r="A6" i="50620"/>
  <c r="A19" i="50616"/>
  <c r="A10" i="50619"/>
  <c r="A28" i="50622" s="1"/>
  <c r="A6" i="50621"/>
  <c r="A5" i="50621"/>
  <c r="A7" i="50620"/>
  <c r="A13" i="50620"/>
  <c r="A41" i="50622" s="1"/>
  <c r="A17" i="50621"/>
  <c r="F17" i="50621" s="1"/>
  <c r="A10" i="50621"/>
  <c r="A53" i="50622"/>
  <c r="A11" i="50616"/>
  <c r="A13" i="50619"/>
  <c r="A14" i="50616"/>
  <c r="A16" i="50621"/>
  <c r="A79" i="50622" s="1"/>
  <c r="A5" i="50619"/>
  <c r="A20" i="50626"/>
  <c r="A18" i="50626"/>
  <c r="A19" i="50626"/>
  <c r="A15" i="50626"/>
  <c r="A12" i="50619"/>
  <c r="F12" i="50619" s="1"/>
  <c r="A14" i="50619"/>
  <c r="A12" i="50620"/>
  <c r="A18" i="50620"/>
  <c r="F18" i="50620" s="1"/>
  <c r="A19" i="50620"/>
  <c r="F19" i="50620" s="1"/>
  <c r="A17" i="50620"/>
  <c r="F17" i="50620" s="1"/>
  <c r="A5" i="50626"/>
  <c r="F5" i="50626" s="1"/>
  <c r="A14" i="50621"/>
  <c r="A8" i="50621"/>
  <c r="A17" i="50626"/>
  <c r="A7" i="50626"/>
  <c r="A20" i="50616"/>
  <c r="A19" i="50619"/>
  <c r="A20" i="50619"/>
  <c r="A19" i="50621"/>
  <c r="A20" i="50621"/>
  <c r="A36" i="50622"/>
  <c r="F8" i="50620"/>
  <c r="A9" i="50619"/>
  <c r="A11" i="50619"/>
  <c r="F11" i="50619" s="1"/>
  <c r="A20" i="50620"/>
  <c r="A42" i="50622" s="1"/>
  <c r="A4" i="50619"/>
  <c r="A7" i="50619"/>
  <c r="A14" i="50620"/>
  <c r="F14" i="50620" s="1"/>
  <c r="A15" i="50620"/>
  <c r="F15" i="50620" s="1"/>
  <c r="A10" i="50620"/>
  <c r="A17" i="50619"/>
  <c r="A13" i="50616"/>
  <c r="A7" i="50616"/>
  <c r="A6" i="50616"/>
  <c r="A12" i="50616"/>
  <c r="A9" i="50620"/>
  <c r="A4" i="50620"/>
  <c r="A5" i="50620"/>
  <c r="A15" i="50619"/>
  <c r="A18" i="50616"/>
  <c r="A18" i="50622" s="1"/>
  <c r="A15" i="50616"/>
  <c r="A9" i="50616"/>
  <c r="A5" i="50616"/>
  <c r="A17" i="50616"/>
  <c r="A8" i="50616"/>
  <c r="A8" i="50619"/>
  <c r="A16" i="50619"/>
  <c r="A9" i="50621"/>
  <c r="A10" i="50616"/>
  <c r="A4" i="50616"/>
  <c r="F16" i="50616"/>
  <c r="A25" i="50622" l="1"/>
  <c r="F12" i="50620"/>
  <c r="A44" i="50622"/>
  <c r="F8" i="50626"/>
  <c r="F10" i="50620"/>
  <c r="F4" i="50619"/>
  <c r="F14" i="50616"/>
  <c r="F7" i="50620"/>
  <c r="F9" i="50621"/>
  <c r="F6" i="50620"/>
  <c r="F11" i="50620"/>
  <c r="F5" i="50616"/>
  <c r="F12" i="50616"/>
  <c r="A20" i="50622"/>
  <c r="A77" i="50622"/>
  <c r="A23" i="50622"/>
  <c r="A11" i="50622"/>
  <c r="F6" i="50626"/>
  <c r="A68" i="50622"/>
  <c r="F5" i="50621"/>
  <c r="A70" i="50622"/>
  <c r="F7" i="50621"/>
  <c r="A71" i="50622"/>
  <c r="F8" i="50621"/>
  <c r="A74" i="50622"/>
  <c r="F11" i="50621"/>
  <c r="A69" i="50622"/>
  <c r="F6" i="50621"/>
  <c r="A75" i="50622"/>
  <c r="F12" i="50621"/>
  <c r="A73" i="50622"/>
  <c r="F10" i="50621"/>
  <c r="A47" i="50622"/>
  <c r="F7" i="50626"/>
  <c r="A51" i="50622"/>
  <c r="F11" i="50626"/>
  <c r="A46" i="50622"/>
  <c r="A49" i="50622"/>
  <c r="F9" i="50626"/>
  <c r="A50" i="50622"/>
  <c r="F10" i="50626"/>
  <c r="A52" i="50622"/>
  <c r="F12" i="50626"/>
  <c r="A48" i="50622"/>
  <c r="A39" i="50622"/>
  <c r="F19" i="50616"/>
  <c r="A19" i="50622"/>
  <c r="F18" i="50616"/>
  <c r="F19" i="50619"/>
  <c r="A78" i="50622"/>
  <c r="F16" i="50620"/>
  <c r="F14" i="50621"/>
  <c r="F18" i="50619"/>
  <c r="A76" i="50622"/>
  <c r="F4" i="50626"/>
  <c r="A30" i="50622"/>
  <c r="A22" i="50622"/>
  <c r="F18" i="50621"/>
  <c r="A35" i="50622"/>
  <c r="F5" i="50619"/>
  <c r="A34" i="50622"/>
  <c r="F13" i="50620"/>
  <c r="A38" i="50622"/>
  <c r="F20" i="50616"/>
  <c r="F14" i="50619"/>
  <c r="F10" i="50619"/>
  <c r="A29" i="50622"/>
  <c r="A40" i="50622"/>
  <c r="F16" i="50621"/>
  <c r="F20" i="50626"/>
  <c r="F20" i="50620"/>
  <c r="A14" i="50622"/>
  <c r="A72" i="50622"/>
  <c r="F15" i="50626"/>
  <c r="F13" i="50619"/>
  <c r="A45" i="50622"/>
  <c r="F19" i="50626"/>
  <c r="F18" i="50626"/>
  <c r="F11" i="50616"/>
  <c r="F20" i="50621"/>
  <c r="A80" i="50622"/>
  <c r="F20" i="50619"/>
  <c r="F19" i="50621"/>
  <c r="F17" i="50619"/>
  <c r="F17" i="50626"/>
  <c r="A5" i="50622"/>
  <c r="F6" i="50619"/>
  <c r="A24" i="50622"/>
  <c r="A12" i="50622"/>
  <c r="A27" i="50622"/>
  <c r="F9" i="50619"/>
  <c r="F7" i="50619"/>
  <c r="F16" i="50619"/>
  <c r="F8" i="50619"/>
  <c r="A26" i="50622"/>
  <c r="F9" i="50620"/>
  <c r="A37" i="50622"/>
  <c r="F4" i="50616"/>
  <c r="A4" i="50622"/>
  <c r="F13" i="50616"/>
  <c r="A13" i="50622"/>
  <c r="A10" i="50622"/>
  <c r="F10" i="50616"/>
  <c r="F6" i="50616"/>
  <c r="A6" i="50622"/>
  <c r="F8" i="50616"/>
  <c r="A8" i="50622"/>
  <c r="F7" i="50616"/>
  <c r="A7" i="50622"/>
  <c r="F5" i="50620"/>
  <c r="A33" i="50622"/>
  <c r="A32" i="50622"/>
  <c r="F4" i="50620"/>
  <c r="A9" i="50622"/>
  <c r="F9" i="50616"/>
  <c r="A17" i="50622"/>
  <c r="F17" i="50616"/>
  <c r="A15" i="50622"/>
  <c r="F15" i="50616"/>
  <c r="F15" i="50619"/>
</calcChain>
</file>

<file path=xl/sharedStrings.xml><?xml version="1.0" encoding="utf-8"?>
<sst xmlns="http://schemas.openxmlformats.org/spreadsheetml/2006/main" count="522" uniqueCount="187">
  <si>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</si>
  <si>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</si>
  <si>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</si>
  <si>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</si>
  <si>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</si>
  <si>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</si>
  <si>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</si>
  <si>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</si>
  <si>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</si>
  <si>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</si>
  <si>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</si>
  <si>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</si>
  <si>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</si>
  <si>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</si>
  <si>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</si>
  <si>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</si>
  <si>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</si>
  <si>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</si>
  <si>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</si>
  <si>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</si>
  <si>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</si>
  <si>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</si>
  <si>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</si>
  <si>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</si>
  <si>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</si>
  <si>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</si>
  <si>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</si>
  <si>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</si>
  <si>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</si>
  <si>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</si>
  <si>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</si>
  <si>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</si>
  <si>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</si>
  <si>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</si>
  <si>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</si>
  <si>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alle weiteren Angaben  weitere ausschreiben</t>
  </si>
  <si>
    <t xml:space="preserve">Vorspeise </t>
  </si>
  <si>
    <t>Hobby-Küche Zug</t>
  </si>
  <si>
    <t>Gartensalat mit Kräutern und Blüten</t>
  </si>
  <si>
    <t>Ofenkürbis mit Rosmarin</t>
  </si>
  <si>
    <t>Zuccinischnitzel mit Sesammantel</t>
  </si>
  <si>
    <t>Auberginen Cordon-bleu</t>
  </si>
  <si>
    <t>Austernpilze in Mandelpaste</t>
  </si>
  <si>
    <t>Feurige Tomatensauce und Blaue Kartoffeln</t>
  </si>
  <si>
    <t>Blattsalate</t>
  </si>
  <si>
    <t>Ruccola</t>
  </si>
  <si>
    <t>Tomaten</t>
  </si>
  <si>
    <t>Gurken</t>
  </si>
  <si>
    <t>Radischen</t>
  </si>
  <si>
    <t>Fenchel</t>
  </si>
  <si>
    <t>Olivenöl</t>
  </si>
  <si>
    <t>Weissweinessig</t>
  </si>
  <si>
    <t>Senf</t>
  </si>
  <si>
    <t>Akazienhonig</t>
  </si>
  <si>
    <t>Petersilie</t>
  </si>
  <si>
    <t>Schnittlauch</t>
  </si>
  <si>
    <t>Dill</t>
  </si>
  <si>
    <t>Blüten (zB Gänseblümchen, Kapuziener Kresse…)</t>
  </si>
  <si>
    <t>Kräutersalz</t>
  </si>
  <si>
    <t>frisch gemahlener Pfeffer</t>
  </si>
  <si>
    <t>Portion</t>
  </si>
  <si>
    <t>ca. 30 Minuten</t>
  </si>
  <si>
    <t>1. Salat waschen und die Blätter klein zupfen. Gemüse waschen, putzen und klein schneiden.</t>
  </si>
  <si>
    <t>2.  Für die Vinaigrette öl, Essig, Salz, Pfeffer, Senf und Honig in einer kleinen Schüssel miteinander verrühren. Kräuter waschen, fein hacken und mit der Vinaigrette verrühren. (Kräuter "a la Minute" fein hacken)</t>
  </si>
  <si>
    <t>3. Salat und Gemüse portionsweise auf Tellern anrichten und je 4 EL Vinaigrette darübergeben. Die Blüten auf dem Salat verteilen.</t>
  </si>
  <si>
    <t>Informationen: Die Kräuter in der Vinaigrette werden nach ein paar Tagen grau und verlieren ihren frischen Geschmack. Darum immer nur so viel Vinaigrette mit Kräutern vermengen, wie für den sofortigen Verzehr benötigt wird. Die Basis-Vinaigrette können Sie im Kühlschrank mindestens einen Monat lagern. Zu den essbaren Blüten gehören: Stockrosen, Schnittlauchblüten, Dillblüten, Gänseblümchen, Borretschblüten, Kapuzinerkresse, Ringelblumen, Chrysanthemen, Korianderblüten, Rosen, Nelken, Fenchelblüten. Achten Sie darauf, dass die Blüten geschmacklich gut auf die restlichen Zutaten abgestimmt sind.</t>
  </si>
  <si>
    <t>Hauptgang 1</t>
  </si>
  <si>
    <t>Hauptgang 2</t>
  </si>
  <si>
    <t>Hauptgang 3</t>
  </si>
  <si>
    <t>Hauptgang 4</t>
  </si>
  <si>
    <t>Beilage 1</t>
  </si>
  <si>
    <t>Stk.</t>
  </si>
  <si>
    <t>Zweige</t>
  </si>
  <si>
    <t>Rosmarin</t>
  </si>
  <si>
    <t>Prise</t>
  </si>
  <si>
    <t>Knoblauchzehen</t>
  </si>
  <si>
    <t>Birnell dicksaft</t>
  </si>
  <si>
    <t>Salz, Pfeffer aus</t>
  </si>
  <si>
    <t>der Mühle</t>
  </si>
  <si>
    <t>Den Kürbis waschen, vierteln, entkernen und mit der Schale in ungefähr 2 cm breite Schnitze schneiden.</t>
  </si>
  <si>
    <t>Die Rosmarinnadeln abzupfen. Den Knoblauch schälen und in feine Scheibchen schneiden.</t>
  </si>
  <si>
    <t>Die Kürbisspalten mit den Rosmarinnadeln, dem Knoblauch, Birnendicksaft und Olivenöl in einer Schüssel mischen. Alles kräftig mit Salz und Pfeffer würzen und auf einem mit Backpapier belegten Blech verteilen.</t>
  </si>
  <si>
    <t>Tipp</t>
  </si>
  <si>
    <t>Zucchini gross</t>
  </si>
  <si>
    <t>Sesamsamen</t>
  </si>
  <si>
    <t>Paniermehl</t>
  </si>
  <si>
    <t>Drinkmilch</t>
  </si>
  <si>
    <t>Maisstärke</t>
  </si>
  <si>
    <t>Weizenmehl</t>
  </si>
  <si>
    <t>Pflanzenöl</t>
  </si>
  <si>
    <t>Zitrone unbehandelt</t>
  </si>
  <si>
    <t>Die fertigen Schnitzel nebeneinander auf ein mit Backpapier belegtes Blech legen und in der Mitte des vorgeheizten Backofens warm halten. Nach der Hälfte der Schnitzel das übrige Öl in der Pfanne erhitzen und die restlichen Schnitzel braten.</t>
  </si>
  <si>
    <t xml:space="preserve">Die Hälfte des Öls in einer Pfanne erhitzen und die Zucchini-Schnitzel sofort nach dem Panieren portionsweise von beiden Seiten goldgelb braten - Achtung. Das Öl darf nicht zu heiß werden, da sonst die Sesamsamen leicht verbrennen! </t>
  </si>
  <si>
    <t>Den Backofen auf 60 Grad vorheizen. / Zubereitungszeit: 40Minuten</t>
  </si>
  <si>
    <r>
      <rPr>
        <b/>
        <sz val="10"/>
        <rFont val="Arial"/>
        <family val="2"/>
      </rPr>
      <t xml:space="preserve">Tipp: </t>
    </r>
    <r>
      <rPr>
        <sz val="10"/>
        <rFont val="Arial"/>
        <family val="2"/>
      </rPr>
      <t>Beim Warmhalten im Ofen darauf achten, dass die Zucchini Schnitzel nicht aufeinander liegen, da sie sonst weich werden. Für mehr Abwechslung Haferflocken oder Weizenkeime unter das Paniermehl mischen.</t>
    </r>
  </si>
  <si>
    <t xml:space="preserve">Stk. </t>
  </si>
  <si>
    <t>mittelgroße Auberginen</t>
  </si>
  <si>
    <t>Salz, Pfeffer aus der Mühle</t>
  </si>
  <si>
    <t>Frischen Thymian</t>
  </si>
  <si>
    <t>Reichlich Öl in einer Bratpfanne erhitzen und die Auberginen darin beidseitig kurz goldbraun braten.</t>
  </si>
  <si>
    <t>Auf ein mit Backpapier belegtes Blech geben und im vorgeheizten Ofen bei 180 Grad 7-12 Minuten fertig backen.</t>
  </si>
  <si>
    <t>Zubereitungszeit: 40Minuten (inkl. Backzeit)</t>
  </si>
  <si>
    <t>Das Cordon bleu auf einem Tomatencoulis oder mit veganer Kräuterbutter servieren. Cordon bleu kann sehr gut vorbereitet und vorgebraten werden; vor dem Servieren im Ofen fertig backen.</t>
  </si>
  <si>
    <t>Die Auberginen waschen, putzen, quer halbieren und dann längs in 1 cm dünne Scheiben schneiden. Dabei jeweils 2 von der Größe her zusammenpassende Scheiben bereitlegen. Die Scheiben auf einem Brett auslegen. Mit Salz und Pfeffer gut würzen.</t>
  </si>
  <si>
    <t>Den Käse in 2 mm dicke Scheiben schneiden und auf der einen Hälfte der  Auberginen verteilen. Die Tomaten waschen, vom Stielansatz befreien, halbieren, in 3 mm dicke Scheiben schneiden und auf dem Käse verteilen. Die Thymianblättchen abzupfen und Basilikum Blatt auf den Tomatenscheiben verteilen. Mit den unbelegten Auberginenscheiben abdecken.</t>
  </si>
  <si>
    <t>Eier</t>
  </si>
  <si>
    <t>Salz</t>
  </si>
  <si>
    <t>frisch gemahlener schwarzer Pfeffer</t>
  </si>
  <si>
    <t>Mandelblättchen</t>
  </si>
  <si>
    <t>Semmelbrösel</t>
  </si>
  <si>
    <t>Austernpilze</t>
  </si>
  <si>
    <t>Butter</t>
  </si>
  <si>
    <t>LT</t>
  </si>
  <si>
    <t xml:space="preserve">Mehl in einen tiefen Teller geben. Eier in einem weiteren tiefen Teller gründlich verquirlen und mit Salz und Pfeffer kräftig würzen. </t>
  </si>
  <si>
    <t>Butter und Olivenöl in eine Pfanne geben und die panierten Austernpilze bei mittlerer Hitze von beiden Seiten goldbraun braten.</t>
  </si>
  <si>
    <t>Zwiebeln</t>
  </si>
  <si>
    <t>Zehe</t>
  </si>
  <si>
    <t>Knoblauch</t>
  </si>
  <si>
    <t>frische Tomaten oder stückige Tomaten aus der Dose</t>
  </si>
  <si>
    <t>Salz / Kräutersalz rassig</t>
  </si>
  <si>
    <t>Msp.</t>
  </si>
  <si>
    <t>frisch gemahlener schwarzer Pfeffer oder Chilipulver</t>
  </si>
  <si>
    <t>Lorbeerblatt</t>
  </si>
  <si>
    <t>Bei geringer Hitze 2 Minuten köcheln. Dann mit frischen Kräutern abschmecken.</t>
  </si>
  <si>
    <t>Zwiebeln schälen und fein würfeln. In Olivenöl in einem Topf glasig dünsten. Frische Tomaten waschen und würfeln. Frische Tomaten oder Dosentomaten mit Salz, Pfeffer oder Chilipulver und Lorbeerblatt zu den Zwiebeln geben.</t>
  </si>
  <si>
    <t>Blaue Kartoffeln</t>
  </si>
  <si>
    <t>Kartoffeln schälen und im Salzwasser oder Steamer dämpfen</t>
  </si>
  <si>
    <t>Wasser</t>
  </si>
  <si>
    <t>Feiner Zucker</t>
  </si>
  <si>
    <t>Minze (Pfefferminztee, entspricht dem Inhalt von 4 Teebeutel)</t>
  </si>
  <si>
    <t>Vollrahm</t>
  </si>
  <si>
    <t>Frische Minze</t>
  </si>
  <si>
    <t>Mandelkrokant</t>
  </si>
  <si>
    <t xml:space="preserve">Zucker </t>
  </si>
  <si>
    <t>Mandel gerieben</t>
  </si>
  <si>
    <t>Backpapier</t>
  </si>
  <si>
    <t>KG</t>
  </si>
  <si>
    <t>Prisen</t>
  </si>
  <si>
    <t>Den Zucker und das Wasser in einem Topf karamellisieren lassen. Er sollte bernsteinfarben aussehen. Die Hitze nicht zu hoch wählen, damit nichts verbrennt. Im Zweifel den Topf schnell von der Hitze ziehen.</t>
  </si>
  <si>
    <t xml:space="preserve"> Wenn die Masse etwas ausgekühlt ist, kann man sie mit einem Pizzaroller in Streifen und dann in kleine Rechtecke teilen. Wenn der Krokant ausgekühlt ist, lässt er sich so schnell in Stücke brechen. </t>
  </si>
  <si>
    <t>In der Zwischenzeit den Drinkmilch  mit der Maisstärke in einer Schüssel gründlich verrühren und zum kochenden Tee geben. Unter ständigem Rühren die Creme wieder aufkochen und vom Herd nehmen (Achtung, Spritzgefahr!). Die Creme in eine Schüssel umfüllen, die fein geschnittene Minze unterheben(2.Minze) und unter zeitweisem Rühren auskühlen lassen.</t>
  </si>
  <si>
    <t>Die Schlagcrème steif schlagen und vorsichtig unter die erkaltete Teecrème heben. Die Teecrème in Gläsern oder auf Tellern anrichten und Mandelkrokant garnieren.</t>
  </si>
  <si>
    <t>Butter und Mandeln dazugeben und gut rühren. Nicht mehr erhitzen. Nun alles aus dem Topf auf ein  Backpapier laufen lassen.</t>
  </si>
  <si>
    <t xml:space="preserve">Minzcrème mit Mandelkrokant </t>
  </si>
  <si>
    <t xml:space="preserve"> Amaretti mit Rosenwasser</t>
  </si>
  <si>
    <t>geschälte Mandeln (fein pürieren)</t>
  </si>
  <si>
    <t>Rosenzucker</t>
  </si>
  <si>
    <t>Eiweiss</t>
  </si>
  <si>
    <t>Alle Zutaten mit einer Kelle zu einem dicken Teig rühren.</t>
  </si>
  <si>
    <t>Mit 2 Esslöffeln nussgrosse Amaretti auf ein mit Backtrennpapier belegtes Blech legen. Mit Rosenzucker bestreuen und über Nacht trocknen lassen.</t>
  </si>
  <si>
    <t xml:space="preserve">Mandeln fein pürieren </t>
  </si>
  <si>
    <t>Kräutersalz 1</t>
  </si>
  <si>
    <t>Salz (ohne Jod)</t>
  </si>
  <si>
    <t>Kräutersalz 2</t>
  </si>
  <si>
    <t>Feinkristalzucker</t>
  </si>
  <si>
    <t>Rosenblätter</t>
  </si>
  <si>
    <t>Gewürzzucker</t>
  </si>
  <si>
    <t>Wer</t>
  </si>
  <si>
    <t>Anstatt dem Orangen Knirps können auch andere aromatische Kürbissorten wie zum Beispiel der Butternusskürbis verwendet werden. Aufgrund der dünnen Schale muss auch dieser nicht geschält werden</t>
  </si>
  <si>
    <t>Den Backofen auf 180 Grad vorheizen. / Zubereitungszeit 35 Minuten inkl. Backzeit</t>
  </si>
  <si>
    <t>Den Kürbis in der Mitte des vorgeheizten Ofens etwa 15 Minuten backen.</t>
  </si>
  <si>
    <t>Die Sesamsamen in einer kleinen Bratpfanne trocken anrösten. Dann mit dem Paniermehl in einem tiefen Teller mischen. 2 weitere tiefe Teller bereitstellen: in einem den Drinkmilch mit der Maisstärke verrühren und kräftig mit Salz und Pfeffer würzen. In den anderen Teller das Mehl geben. Die abgetupften Zucchinischeiben zuerst im Mehl wenden, dann sorgfältig durch die Sojadrink-Maisstärke Mischung ziehen und zum Schluss mehrmals im Sesam-Paniermehl wenden. Dabei darauf achten, dass die Zucchinischeiben vollständig von der jeweiligen Zutat überzogen sind, eventuell ein weiteres Mal durch die Drinkmilch-Maisstärke-Mischung ziehen und im Paniermehl wenden. Die Panade mit den Fingern andrücken.</t>
  </si>
  <si>
    <t>Die Zitrone in Schnitze schneiden und die Zucchini Schnitzel mit je 1 Zitronenschnitz garnieren. Sie schmecken lauwarm oder kalt.</t>
  </si>
  <si>
    <t>Pfeffer aus der Mühle</t>
  </si>
  <si>
    <t>Gruyere Käse Scheiben</t>
  </si>
  <si>
    <t>Basilikum</t>
  </si>
  <si>
    <t>Die Maisstärke mit 4-5 EL Wasser gut verrühren, das Paniermehl in einen tiefen Teller geben. Die vorbereiteten Auberginen-Cordon-Bleus zuerst in der Maisstärkemischung vorsichtig wenden, danach im Paniermehl wenden und dieses andrücken. Bei Bedarf mit einem Zahnstocher fixieren.</t>
  </si>
  <si>
    <t>Mandelblättchen und Semmelbrösel in einem dritten tiefen Teller miteinander vermengen.</t>
  </si>
  <si>
    <t>Am besten funktioniert das Panieren; wenn Sie zuerst alle Austernpilze in Mehl, dann im Ei und zuletzt in der Mandel-Semmelbrösel Panade wenden. Geben Sie nicht die ganze Mandel-Semmelbrösel-Panade auf einmal in den Teller, sondern immer nur eine kleine Menge für 2-3 Pilze.</t>
  </si>
  <si>
    <t>Andernfalls verklebt die Eiermasse die Panade zu sehr und es wird schwierig, diese Klumpen weiter zum Panieren zu verwenden.</t>
  </si>
  <si>
    <t>Kräuter Bund gemischt (Basilikum, Thymian, Majoran, Oregano etc.)</t>
  </si>
  <si>
    <t>400 ml Wasser und den Zucker in einem Topf aufkochen. Die Minze kurz mitaufkochen und etwa 15 Minuten ziehen lassen. Den Tee absieben und die Flüssigkeit erneut zum Kochen bringen.</t>
  </si>
  <si>
    <t>Bittermandelaroma / Ätherisches Rosenöl</t>
  </si>
  <si>
    <t>Theres</t>
  </si>
  <si>
    <t>D</t>
  </si>
  <si>
    <t>Weitere zum Einkaufen</t>
  </si>
  <si>
    <t xml:space="preserve">Blumenstraus </t>
  </si>
  <si>
    <t>Bagette</t>
  </si>
  <si>
    <t>Rohrzucker</t>
  </si>
  <si>
    <t>kleiner Oranger Knirps geputzt gewogen); 
Hokkaido Kürbis</t>
  </si>
  <si>
    <t>St</t>
  </si>
  <si>
    <t xml:space="preserve">kann als Beilage serviert werden </t>
  </si>
  <si>
    <t>Vollkorn-Weizenmehl oder Weissmehl</t>
  </si>
  <si>
    <t xml:space="preserve">Austernpilze putzen, aber nicht waschen und von beiden Seiten zuerst in Mehl, dann in der Eiermasse und zum Schluss in der Mandel-Semmelbrösel-Panade wenden. </t>
  </si>
  <si>
    <t>Backen: 210°C, ca. 10 Min.</t>
  </si>
  <si>
    <t>Getrocknete Kräuter</t>
  </si>
  <si>
    <t xml:space="preserve">Zu beachten bei diesen Rezeptangaben in den Hauptgängen, dass es jeweils pro Gang für 5 Personen ist. Gruss Jean-Pierre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</si>
</sst>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 numFmtId="170" formatCode="0.0"/>
    <numFmt numFmtId="171" formatCode="#,##0.0"/>
  </numFmts>
  <fonts count="29"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6"/>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i/>
      <sz val="10"/>
      <name val="Arial"/>
      <family val="2"/>
    </font>
    <font>
      <b/>
      <sz val="9"/>
      <name val="Arial"/>
      <family val="2"/>
    </font>
    <font>
      <b/>
      <sz val="9"/>
      <color rgb="FFFF0000"/>
      <name val="Arial"/>
      <family val="2"/>
    </font>
    <font>
      <b/>
      <sz val="10"/>
      <color rgb="FFFF0000"/>
      <name val="Arial"/>
      <family val="2"/>
    </font>
    <font>
      <b/>
      <i/>
      <sz val="16"/>
      <name val="Arial"/>
      <family val="2"/>
    </font>
  </fonts>
  <fills count="9">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
      <patternFill patternType="solid">
        <fgColor theme="8" tint="0.59999389629810485"/>
        <bgColor indexed="64"/>
      </patternFill>
    </fill>
  </fills>
  <borders count="3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s>
  <cellStyleXfs count="6">
    <xf numFmtId="0" fontId="0" fillId="0" borderId="0"/>
    <xf numFmtId="43"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xf numFmtId="0" fontId="2" fillId="0" borderId="0"/>
  </cellStyleXfs>
  <cellXfs count="302">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43" fontId="10" fillId="3" borderId="4" xfId="1" applyFont="1" applyFill="1" applyBorder="1" applyAlignment="1">
      <alignment horizontal="left" vertical="center"/>
    </xf>
    <xf numFmtId="164" fontId="10" fillId="3" borderId="3" xfId="1" applyNumberFormat="1" applyFont="1" applyFill="1" applyBorder="1" applyAlignment="1">
      <alignment horizontal="centerContinuous" vertical="center"/>
    </xf>
    <xf numFmtId="164" fontId="10" fillId="3" borderId="3" xfId="1" applyNumberFormat="1" applyFont="1" applyFill="1" applyBorder="1" applyAlignment="1">
      <alignment vertical="center"/>
    </xf>
    <xf numFmtId="0" fontId="10" fillId="0" borderId="0" xfId="0" applyFont="1" applyAlignment="1"/>
    <xf numFmtId="165" fontId="10"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0" fillId="2" borderId="2" xfId="1" applyNumberFormat="1" applyFont="1" applyFill="1" applyBorder="1" applyAlignment="1">
      <alignment horizontal="center" vertical="center"/>
    </xf>
    <xf numFmtId="166" fontId="10" fillId="3" borderId="4" xfId="4" applyNumberFormat="1" applyFont="1" applyFill="1" applyBorder="1" applyAlignment="1">
      <alignment horizontal="center" vertical="center"/>
    </xf>
    <xf numFmtId="0" fontId="13" fillId="0" borderId="0" xfId="0" applyFont="1" applyAlignment="1">
      <alignment horizontal="left" vertical="center"/>
    </xf>
    <xf numFmtId="0" fontId="10" fillId="4" borderId="3" xfId="0" applyFont="1" applyFill="1" applyBorder="1"/>
    <xf numFmtId="167" fontId="0" fillId="0" borderId="0" xfId="1" applyNumberFormat="1" applyFont="1" applyAlignment="1"/>
    <xf numFmtId="166" fontId="12" fillId="0" borderId="0" xfId="4" applyNumberFormat="1" applyFont="1" applyFill="1" applyBorder="1" applyAlignment="1">
      <alignment horizontal="left" vertical="center"/>
    </xf>
    <xf numFmtId="169" fontId="12" fillId="0" borderId="1" xfId="4" applyNumberFormat="1" applyFont="1" applyFill="1" applyBorder="1" applyAlignment="1">
      <alignment horizontal="center" vertical="center"/>
    </xf>
    <xf numFmtId="0" fontId="12" fillId="3" borderId="2" xfId="4"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6" fillId="0" borderId="0" xfId="0" applyFont="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12" fillId="0" borderId="6" xfId="0" applyFont="1" applyBorder="1" applyAlignment="1">
      <alignment horizontal="center"/>
    </xf>
    <xf numFmtId="0" fontId="12" fillId="0" borderId="8" xfId="0" applyFont="1" applyBorder="1" applyAlignment="1">
      <alignment horizontal="center"/>
    </xf>
    <xf numFmtId="0" fontId="22"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2" fillId="0" borderId="0" xfId="0" applyFont="1" applyAlignment="1">
      <alignment vertical="center"/>
    </xf>
    <xf numFmtId="4" fontId="2" fillId="0" borderId="8" xfId="0" applyNumberFormat="1" applyFont="1" applyFill="1" applyBorder="1" applyAlignment="1">
      <alignment horizontal="left" wrapText="1"/>
    </xf>
    <xf numFmtId="0" fontId="19" fillId="0" borderId="1" xfId="0" applyFont="1" applyBorder="1" applyAlignment="1">
      <alignment vertical="center"/>
    </xf>
    <xf numFmtId="0" fontId="10" fillId="0" borderId="0" xfId="0" applyFont="1" applyAlignment="1">
      <alignment horizontal="center" vertical="center"/>
    </xf>
    <xf numFmtId="0" fontId="18" fillId="0" borderId="0" xfId="0" applyFont="1" applyAlignment="1">
      <alignment horizontal="center" vertical="center"/>
    </xf>
    <xf numFmtId="0" fontId="12" fillId="0" borderId="9" xfId="0" applyFont="1" applyBorder="1" applyAlignment="1">
      <alignment horizontal="center"/>
    </xf>
    <xf numFmtId="0" fontId="3" fillId="0" borderId="0" xfId="0" applyFont="1" applyAlignment="1">
      <alignment horizontal="left" vertical="center"/>
    </xf>
    <xf numFmtId="166"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164" fontId="10" fillId="0" borderId="8" xfId="1" applyNumberFormat="1" applyFont="1" applyBorder="1" applyAlignment="1">
      <alignment horizontal="center"/>
    </xf>
    <xf numFmtId="164" fontId="10" fillId="5" borderId="8" xfId="1" applyNumberFormat="1" applyFont="1" applyFill="1" applyBorder="1" applyAlignment="1">
      <alignment horizontal="center"/>
    </xf>
    <xf numFmtId="2" fontId="10" fillId="5" borderId="8" xfId="1" applyNumberFormat="1" applyFont="1" applyFill="1" applyBorder="1" applyAlignment="1">
      <alignment horizontal="center"/>
    </xf>
    <xf numFmtId="2" fontId="10" fillId="5" borderId="8" xfId="1" applyNumberFormat="1" applyFont="1" applyFill="1" applyBorder="1" applyAlignment="1">
      <alignment horizontal="left"/>
    </xf>
    <xf numFmtId="164" fontId="10" fillId="5" borderId="9" xfId="1" applyNumberFormat="1" applyFont="1" applyFill="1" applyBorder="1" applyAlignment="1">
      <alignment horizontal="center"/>
    </xf>
    <xf numFmtId="2" fontId="10" fillId="5" borderId="9" xfId="1" applyNumberFormat="1" applyFont="1" applyFill="1" applyBorder="1" applyAlignment="1">
      <alignment horizontal="center"/>
    </xf>
    <xf numFmtId="2" fontId="10" fillId="5" borderId="9" xfId="1" applyNumberFormat="1" applyFont="1" applyFill="1" applyBorder="1" applyAlignment="1">
      <alignment horizontal="left"/>
    </xf>
    <xf numFmtId="164" fontId="10" fillId="0" borderId="9" xfId="1" applyNumberFormat="1" applyFont="1" applyBorder="1" applyAlignment="1">
      <alignment horizontal="center"/>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164" fontId="10" fillId="5" borderId="19" xfId="1" applyNumberFormat="1" applyFont="1" applyFill="1" applyBorder="1" applyAlignment="1">
      <alignment horizontal="center"/>
    </xf>
    <xf numFmtId="2" fontId="10" fillId="5" borderId="19" xfId="1" applyNumberFormat="1" applyFont="1" applyFill="1" applyBorder="1" applyAlignment="1">
      <alignment horizontal="center"/>
    </xf>
    <xf numFmtId="2" fontId="10" fillId="5" borderId="19" xfId="1" applyNumberFormat="1" applyFont="1" applyFill="1" applyBorder="1" applyAlignment="1">
      <alignment horizontal="left"/>
    </xf>
    <xf numFmtId="164" fontId="10" fillId="0" borderId="19" xfId="1" applyNumberFormat="1" applyFont="1" applyBorder="1" applyAlignment="1">
      <alignment horizontal="center"/>
    </xf>
    <xf numFmtId="164" fontId="10" fillId="0" borderId="2" xfId="1" applyNumberFormat="1" applyFont="1" applyBorder="1" applyAlignment="1">
      <alignment horizont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2"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5" fillId="0" borderId="7" xfId="0" applyFont="1" applyFill="1" applyBorder="1" applyAlignment="1">
      <alignment horizontal="left" vertical="center"/>
    </xf>
    <xf numFmtId="0" fontId="12" fillId="0" borderId="17" xfId="0" applyFont="1" applyFill="1" applyBorder="1" applyAlignment="1">
      <alignment horizontal="center"/>
    </xf>
    <xf numFmtId="43" fontId="12" fillId="0" borderId="17" xfId="1" applyFont="1" applyFill="1" applyBorder="1" applyAlignment="1">
      <alignment horizontal="center"/>
    </xf>
    <xf numFmtId="43" fontId="12" fillId="0" borderId="20" xfId="1" applyFont="1" applyFill="1" applyBorder="1" applyAlignment="1">
      <alignment horizontal="center"/>
    </xf>
    <xf numFmtId="0" fontId="12" fillId="7" borderId="14" xfId="0" applyFont="1" applyFill="1" applyBorder="1" applyAlignment="1">
      <alignment horizontal="centerContinuous" vertical="center" wrapText="1"/>
    </xf>
    <xf numFmtId="0" fontId="12" fillId="0" borderId="18" xfId="0" applyFont="1" applyFill="1" applyBorder="1" applyAlignment="1">
      <alignment horizontal="centerContinuous" vertical="center" wrapText="1"/>
    </xf>
    <xf numFmtId="0" fontId="12" fillId="7" borderId="15" xfId="0" applyFont="1" applyFill="1" applyBorder="1" applyAlignment="1">
      <alignment horizontal="centerContinuous" vertical="center" wrapText="1"/>
    </xf>
    <xf numFmtId="0" fontId="12" fillId="0" borderId="12" xfId="0" applyFont="1" applyFill="1" applyBorder="1" applyAlignment="1">
      <alignment horizontal="centerContinuous" vertical="center" wrapText="1"/>
    </xf>
    <xf numFmtId="0" fontId="12" fillId="0" borderId="22" xfId="0" applyFont="1" applyFill="1" applyBorder="1" applyAlignment="1">
      <alignment horizontal="centerContinuous" vertical="center" wrapText="1"/>
    </xf>
    <xf numFmtId="0" fontId="12" fillId="7" borderId="16" xfId="0" applyFont="1" applyFill="1" applyBorder="1" applyAlignment="1">
      <alignment horizontal="centerContinuous" vertical="center" wrapText="1"/>
    </xf>
    <xf numFmtId="0" fontId="12" fillId="0" borderId="23" xfId="0" applyFont="1" applyFill="1" applyBorder="1" applyAlignment="1">
      <alignment horizontal="centerContinuous" vertical="center" wrapText="1"/>
    </xf>
    <xf numFmtId="0" fontId="12" fillId="0" borderId="24" xfId="0" applyFont="1" applyFill="1" applyBorder="1" applyAlignment="1">
      <alignment horizontal="centerContinuous" vertical="center" wrapText="1"/>
    </xf>
    <xf numFmtId="1" fontId="10" fillId="5" borderId="19" xfId="1" applyNumberFormat="1" applyFont="1" applyFill="1" applyBorder="1" applyAlignment="1">
      <alignment horizontal="left"/>
    </xf>
    <xf numFmtId="1" fontId="10" fillId="5" borderId="8" xfId="1" applyNumberFormat="1" applyFont="1" applyFill="1" applyBorder="1" applyAlignment="1">
      <alignment horizontal="left"/>
    </xf>
    <xf numFmtId="1" fontId="10" fillId="5" borderId="9" xfId="1" applyNumberFormat="1" applyFont="1" applyFill="1" applyBorder="1" applyAlignment="1">
      <alignment horizontal="left"/>
    </xf>
    <xf numFmtId="14" fontId="10" fillId="0" borderId="2" xfId="0" applyNumberFormat="1" applyFont="1" applyBorder="1" applyAlignment="1">
      <alignment horizontal="center" vertical="center"/>
    </xf>
    <xf numFmtId="164" fontId="10" fillId="5" borderId="15" xfId="1" applyNumberFormat="1" applyFont="1" applyFill="1" applyBorder="1" applyAlignment="1">
      <alignment horizontal="center"/>
    </xf>
    <xf numFmtId="2" fontId="10" fillId="5" borderId="12" xfId="1" applyNumberFormat="1" applyFont="1" applyFill="1" applyBorder="1" applyAlignment="1">
      <alignment horizontal="center"/>
    </xf>
    <xf numFmtId="2" fontId="10" fillId="5" borderId="12" xfId="1" applyNumberFormat="1" applyFont="1" applyFill="1" applyBorder="1" applyAlignment="1">
      <alignment horizontal="left"/>
    </xf>
    <xf numFmtId="164" fontId="10" fillId="0" borderId="22" xfId="1" applyNumberFormat="1" applyFont="1" applyBorder="1" applyAlignment="1">
      <alignment horizontal="center"/>
    </xf>
    <xf numFmtId="4" fontId="0" fillId="0" borderId="6" xfId="0" applyNumberFormat="1" applyFont="1" applyFill="1" applyBorder="1" applyAlignment="1">
      <alignment horizontal="left" wrapText="1"/>
    </xf>
    <xf numFmtId="4" fontId="0" fillId="0" borderId="8" xfId="0" applyNumberFormat="1" applyFont="1" applyFill="1" applyBorder="1" applyAlignment="1">
      <alignment horizontal="left" wrapText="1"/>
    </xf>
    <xf numFmtId="4" fontId="0" fillId="0" borderId="8" xfId="0" applyNumberFormat="1" applyFont="1" applyFill="1" applyBorder="1" applyAlignment="1">
      <alignment horizontal="left"/>
    </xf>
    <xf numFmtId="3" fontId="2" fillId="0" borderId="8" xfId="0" applyNumberFormat="1" applyFont="1" applyFill="1" applyBorder="1" applyAlignment="1">
      <alignment horizontal="left"/>
    </xf>
    <xf numFmtId="170" fontId="6" fillId="7" borderId="8" xfId="1" applyNumberFormat="1" applyFont="1" applyFill="1" applyBorder="1" applyAlignment="1">
      <alignment horizontal="center"/>
    </xf>
    <xf numFmtId="170" fontId="6" fillId="7" borderId="10" xfId="1" applyNumberFormat="1" applyFont="1" applyFill="1" applyBorder="1" applyAlignment="1">
      <alignment horizont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70" fontId="6" fillId="0" borderId="8" xfId="1" applyNumberFormat="1" applyFont="1" applyFill="1" applyBorder="1" applyAlignment="1">
      <alignment horizontal="center"/>
    </xf>
    <xf numFmtId="170"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0" fontId="2" fillId="0" borderId="0" xfId="0" applyFont="1" applyFill="1" applyBorder="1" applyAlignment="1">
      <alignment vertical="top"/>
    </xf>
    <xf numFmtId="4" fontId="12" fillId="0" borderId="6" xfId="0" applyNumberFormat="1" applyFont="1" applyFill="1" applyBorder="1" applyAlignment="1">
      <alignment horizontal="left" wrapText="1"/>
    </xf>
    <xf numFmtId="4" fontId="12" fillId="0" borderId="8" xfId="0" applyNumberFormat="1" applyFont="1" applyFill="1" applyBorder="1" applyAlignment="1">
      <alignment horizontal="left" wrapText="1"/>
    </xf>
    <xf numFmtId="164" fontId="6" fillId="0" borderId="9" xfId="1" applyNumberFormat="1" applyFont="1" applyFill="1" applyBorder="1" applyAlignment="1">
      <alignment horizontal="center"/>
    </xf>
    <xf numFmtId="170" fontId="6" fillId="7" borderId="6" xfId="1" applyNumberFormat="1" applyFont="1" applyFill="1" applyBorder="1" applyAlignment="1">
      <alignment horizontal="center"/>
    </xf>
    <xf numFmtId="170" fontId="6" fillId="0" borderId="6" xfId="1" applyNumberFormat="1" applyFont="1" applyFill="1" applyBorder="1" applyAlignment="1">
      <alignment horizontal="center"/>
    </xf>
    <xf numFmtId="0" fontId="12" fillId="0" borderId="12" xfId="0" applyFont="1" applyFill="1" applyBorder="1" applyAlignment="1">
      <alignment horizontal="center" vertical="center"/>
    </xf>
    <xf numFmtId="0" fontId="12" fillId="0" borderId="22" xfId="0" applyFont="1" applyFill="1" applyBorder="1" applyAlignment="1">
      <alignment horizontal="center" vertical="center"/>
    </xf>
    <xf numFmtId="0" fontId="2" fillId="0" borderId="0" xfId="0" applyFont="1" applyFill="1"/>
    <xf numFmtId="171" fontId="6" fillId="7" borderId="6" xfId="1" applyNumberFormat="1" applyFont="1" applyFill="1" applyBorder="1" applyAlignment="1">
      <alignment horizontal="center"/>
    </xf>
    <xf numFmtId="171" fontId="6" fillId="0" borderId="6" xfId="1" applyNumberFormat="1" applyFont="1" applyFill="1" applyBorder="1" applyAlignment="1">
      <alignment horizontal="center"/>
    </xf>
    <xf numFmtId="171" fontId="6" fillId="0" borderId="8" xfId="1" applyNumberFormat="1" applyFont="1" applyFill="1" applyBorder="1" applyAlignment="1">
      <alignment horizontal="center"/>
    </xf>
    <xf numFmtId="171" fontId="6" fillId="7" borderId="8" xfId="1" applyNumberFormat="1" applyFont="1" applyFill="1" applyBorder="1" applyAlignment="1">
      <alignment horizontal="center"/>
    </xf>
    <xf numFmtId="168" fontId="6" fillId="7" borderId="19" xfId="1" applyNumberFormat="1" applyFont="1" applyFill="1" applyBorder="1" applyAlignment="1">
      <alignment horizontal="center"/>
    </xf>
    <xf numFmtId="0" fontId="12" fillId="0" borderId="19" xfId="0" applyFont="1" applyBorder="1" applyAlignment="1">
      <alignment horizontal="center"/>
    </xf>
    <xf numFmtId="4" fontId="2" fillId="0" borderId="19" xfId="0" applyNumberFormat="1" applyFont="1" applyFill="1" applyBorder="1" applyAlignment="1">
      <alignment horizontal="left" wrapText="1"/>
    </xf>
    <xf numFmtId="3" fontId="2" fillId="0" borderId="19" xfId="0" applyNumberFormat="1" applyFont="1" applyFill="1" applyBorder="1" applyAlignment="1">
      <alignment horizontal="left" wrapText="1"/>
    </xf>
    <xf numFmtId="4" fontId="6" fillId="0" borderId="19" xfId="0" applyNumberFormat="1" applyFont="1" applyFill="1" applyBorder="1" applyAlignment="1">
      <alignment horizontal="center"/>
    </xf>
    <xf numFmtId="0" fontId="12" fillId="0" borderId="33" xfId="0" applyFont="1" applyBorder="1" applyAlignment="1">
      <alignment horizontal="center"/>
    </xf>
    <xf numFmtId="4" fontId="6" fillId="0" borderId="33" xfId="0" applyNumberFormat="1" applyFont="1" applyFill="1" applyBorder="1" applyAlignment="1">
      <alignment horizontal="center"/>
    </xf>
    <xf numFmtId="168" fontId="6" fillId="7" borderId="33" xfId="1" applyNumberFormat="1" applyFont="1" applyFill="1" applyBorder="1" applyAlignment="1">
      <alignment horizontal="center"/>
    </xf>
    <xf numFmtId="0" fontId="2" fillId="0" borderId="10" xfId="0" applyFont="1" applyBorder="1" applyAlignment="1">
      <alignment horizontal="center"/>
    </xf>
    <xf numFmtId="0" fontId="2" fillId="0" borderId="29" xfId="0" applyFont="1" applyFill="1" applyBorder="1" applyAlignment="1">
      <alignment horizontal="left"/>
    </xf>
    <xf numFmtId="0" fontId="0" fillId="0" borderId="10" xfId="0" applyFont="1" applyBorder="1" applyAlignment="1">
      <alignment horizontal="center"/>
    </xf>
    <xf numFmtId="168" fontId="3" fillId="7" borderId="6" xfId="1" applyNumberFormat="1" applyFont="1" applyFill="1" applyBorder="1" applyAlignment="1">
      <alignment horizontal="left"/>
    </xf>
    <xf numFmtId="164" fontId="6" fillId="0" borderId="19" xfId="1" applyNumberFormat="1" applyFont="1" applyFill="1" applyBorder="1" applyAlignment="1">
      <alignment horizontal="center"/>
    </xf>
    <xf numFmtId="164" fontId="7" fillId="7" borderId="19" xfId="0" applyNumberFormat="1" applyFont="1" applyFill="1" applyBorder="1" applyAlignment="1">
      <alignment horizontal="center"/>
    </xf>
    <xf numFmtId="170" fontId="6" fillId="0" borderId="33" xfId="1" applyNumberFormat="1" applyFont="1" applyFill="1" applyBorder="1" applyAlignment="1">
      <alignment horizontal="center"/>
    </xf>
    <xf numFmtId="164" fontId="7" fillId="7" borderId="33" xfId="0" applyNumberFormat="1" applyFont="1" applyFill="1" applyBorder="1" applyAlignment="1">
      <alignment horizontal="center"/>
    </xf>
    <xf numFmtId="0" fontId="12" fillId="0" borderId="11" xfId="0" applyFont="1" applyFill="1" applyBorder="1" applyAlignment="1">
      <alignment horizontal="centerContinuous" vertical="center" wrapText="1"/>
    </xf>
    <xf numFmtId="0" fontId="12" fillId="0" borderId="32" xfId="0" applyFont="1" applyFill="1" applyBorder="1" applyAlignment="1">
      <alignment horizontal="centerContinuous" vertical="center" wrapText="1"/>
    </xf>
    <xf numFmtId="4" fontId="15" fillId="0" borderId="8" xfId="0" applyNumberFormat="1" applyFont="1" applyFill="1" applyBorder="1" applyAlignment="1">
      <alignment horizontal="left" wrapText="1"/>
    </xf>
    <xf numFmtId="0" fontId="2" fillId="0" borderId="12" xfId="0" applyFont="1" applyBorder="1"/>
    <xf numFmtId="0" fontId="12" fillId="0" borderId="14" xfId="0" applyFont="1" applyFill="1" applyBorder="1" applyAlignment="1">
      <alignment vertical="center"/>
    </xf>
    <xf numFmtId="0" fontId="12" fillId="0" borderId="18" xfId="0" applyFont="1" applyFill="1" applyBorder="1" applyAlignment="1">
      <alignment vertical="center"/>
    </xf>
    <xf numFmtId="0" fontId="12" fillId="0" borderId="21" xfId="0" applyFont="1" applyFill="1" applyBorder="1" applyAlignment="1">
      <alignment vertical="center"/>
    </xf>
    <xf numFmtId="0" fontId="12" fillId="0" borderId="15" xfId="0" applyFont="1" applyFill="1" applyBorder="1" applyAlignment="1">
      <alignment vertical="center"/>
    </xf>
    <xf numFmtId="0" fontId="12" fillId="0" borderId="12" xfId="0" applyFont="1" applyFill="1" applyBorder="1" applyAlignment="1">
      <alignment vertical="center"/>
    </xf>
    <xf numFmtId="0" fontId="12" fillId="0" borderId="22" xfId="0" applyFont="1" applyFill="1" applyBorder="1" applyAlignment="1">
      <alignment vertical="center"/>
    </xf>
    <xf numFmtId="0" fontId="15" fillId="0" borderId="15" xfId="0" applyFont="1" applyFill="1" applyBorder="1" applyAlignment="1">
      <alignment vertical="center"/>
    </xf>
    <xf numFmtId="0" fontId="15" fillId="0" borderId="12" xfId="0" applyFont="1" applyFill="1" applyBorder="1" applyAlignment="1">
      <alignment vertical="center"/>
    </xf>
    <xf numFmtId="0" fontId="12" fillId="0" borderId="16" xfId="0" applyFont="1" applyFill="1" applyBorder="1" applyAlignment="1">
      <alignment vertical="center"/>
    </xf>
    <xf numFmtId="0" fontId="12" fillId="0" borderId="23" xfId="0" applyFont="1" applyFill="1" applyBorder="1" applyAlignment="1">
      <alignment vertical="center"/>
    </xf>
    <xf numFmtId="0" fontId="12" fillId="0" borderId="24" xfId="0" applyFont="1" applyFill="1" applyBorder="1" applyAlignment="1">
      <alignment vertical="center"/>
    </xf>
    <xf numFmtId="4" fontId="12" fillId="0" borderId="29" xfId="0" applyNumberFormat="1" applyFont="1" applyFill="1" applyBorder="1" applyAlignment="1"/>
    <xf numFmtId="4" fontId="12" fillId="0" borderId="32" xfId="0" applyNumberFormat="1" applyFont="1" applyFill="1" applyBorder="1" applyAlignment="1"/>
    <xf numFmtId="0" fontId="12" fillId="0" borderId="15" xfId="0" applyFont="1" applyFill="1" applyBorder="1" applyAlignment="1">
      <alignment horizontal="left" vertical="center"/>
    </xf>
    <xf numFmtId="0" fontId="2" fillId="0" borderId="1" xfId="5" applyFont="1" applyBorder="1"/>
    <xf numFmtId="166" fontId="2" fillId="0" borderId="0" xfId="4" applyNumberFormat="1" applyFont="1" applyFill="1" applyBorder="1" applyAlignment="1">
      <alignment horizontal="left" vertical="center"/>
    </xf>
    <xf numFmtId="169" fontId="2" fillId="0" borderId="1" xfId="4" applyNumberFormat="1" applyFont="1" applyFill="1" applyBorder="1" applyAlignment="1">
      <alignment horizontal="center" vertical="center"/>
    </xf>
    <xf numFmtId="0" fontId="2" fillId="0" borderId="0" xfId="5" applyFont="1" applyBorder="1"/>
    <xf numFmtId="0" fontId="2" fillId="0" borderId="0" xfId="5" applyFont="1"/>
    <xf numFmtId="167" fontId="2" fillId="0" borderId="0" xfId="1" applyNumberFormat="1" applyFont="1"/>
    <xf numFmtId="0" fontId="24" fillId="4" borderId="4" xfId="5" applyFont="1" applyFill="1" applyBorder="1" applyAlignment="1">
      <alignment vertical="center"/>
    </xf>
    <xf numFmtId="0" fontId="24" fillId="4" borderId="3" xfId="5" applyFont="1" applyFill="1" applyBorder="1" applyAlignment="1">
      <alignment horizontal="left" vertical="center"/>
    </xf>
    <xf numFmtId="0" fontId="24" fillId="4" borderId="5" xfId="5" applyFont="1" applyFill="1" applyBorder="1" applyAlignment="1">
      <alignment vertical="center"/>
    </xf>
    <xf numFmtId="0" fontId="7" fillId="3" borderId="2" xfId="5" applyFont="1" applyFill="1" applyBorder="1" applyAlignment="1">
      <alignment horizontal="center" vertical="center"/>
    </xf>
    <xf numFmtId="0" fontId="2" fillId="0" borderId="0" xfId="5" applyFont="1" applyAlignment="1">
      <alignment vertical="center"/>
    </xf>
    <xf numFmtId="1" fontId="11" fillId="0" borderId="2" xfId="5" applyNumberFormat="1" applyFont="1" applyFill="1" applyBorder="1" applyAlignment="1">
      <alignment horizontal="center" vertical="center"/>
    </xf>
    <xf numFmtId="0" fontId="2" fillId="0" borderId="2" xfId="5" applyFont="1" applyFill="1" applyBorder="1" applyAlignment="1">
      <alignment horizontal="center" vertical="center"/>
    </xf>
    <xf numFmtId="167" fontId="2" fillId="0" borderId="0" xfId="1" applyNumberFormat="1" applyFont="1" applyAlignment="1">
      <alignment vertical="center"/>
    </xf>
    <xf numFmtId="0" fontId="2" fillId="0" borderId="2" xfId="5" applyFont="1" applyBorder="1" applyAlignment="1">
      <alignment horizontal="center" vertical="center" wrapText="1"/>
    </xf>
    <xf numFmtId="0" fontId="2" fillId="0" borderId="3" xfId="5" applyFont="1" applyBorder="1" applyAlignment="1">
      <alignment horizontal="center" vertical="center" wrapText="1"/>
    </xf>
    <xf numFmtId="0" fontId="2" fillId="0" borderId="4" xfId="5" applyFont="1" applyBorder="1" applyAlignment="1">
      <alignment vertical="center"/>
    </xf>
    <xf numFmtId="0" fontId="2" fillId="0" borderId="7" xfId="5" applyFont="1" applyBorder="1" applyAlignment="1">
      <alignment horizontal="center" vertical="center"/>
    </xf>
    <xf numFmtId="0" fontId="2" fillId="0" borderId="4" xfId="4" applyFont="1" applyFill="1" applyBorder="1" applyAlignment="1">
      <alignment horizontal="center" vertical="center"/>
    </xf>
    <xf numFmtId="0" fontId="2" fillId="0" borderId="2" xfId="4" applyFont="1" applyFill="1" applyBorder="1" applyAlignment="1">
      <alignment horizontal="center" vertical="center"/>
    </xf>
    <xf numFmtId="43" fontId="2" fillId="0" borderId="2" xfId="1" applyFont="1" applyBorder="1" applyAlignment="1">
      <alignment horizontal="center" vertical="center" wrapText="1"/>
    </xf>
    <xf numFmtId="168" fontId="2" fillId="4" borderId="6" xfId="1" applyNumberFormat="1" applyFont="1" applyFill="1" applyBorder="1" applyAlignment="1">
      <alignment horizontal="center"/>
    </xf>
    <xf numFmtId="0" fontId="12" fillId="0" borderId="6" xfId="5" applyFont="1" applyBorder="1" applyAlignment="1">
      <alignment horizontal="center"/>
    </xf>
    <xf numFmtId="4" fontId="12" fillId="0" borderId="6" xfId="5" applyNumberFormat="1" applyFont="1" applyFill="1" applyBorder="1" applyAlignment="1">
      <alignment horizontal="left" wrapText="1"/>
    </xf>
    <xf numFmtId="4" fontId="2" fillId="0" borderId="6" xfId="5" applyNumberFormat="1" applyFont="1" applyFill="1" applyBorder="1" applyAlignment="1">
      <alignment horizontal="center" wrapText="1"/>
    </xf>
    <xf numFmtId="4" fontId="2" fillId="4" borderId="6" xfId="1" applyNumberFormat="1" applyFont="1" applyFill="1" applyBorder="1" applyAlignment="1">
      <alignment horizontal="center"/>
    </xf>
    <xf numFmtId="168" fontId="2" fillId="4" borderId="8" xfId="1" applyNumberFormat="1" applyFont="1" applyFill="1" applyBorder="1" applyAlignment="1">
      <alignment horizontal="center"/>
    </xf>
    <xf numFmtId="0" fontId="12" fillId="0" borderId="8" xfId="5" applyFont="1" applyBorder="1" applyAlignment="1">
      <alignment horizontal="center"/>
    </xf>
    <xf numFmtId="4" fontId="12" fillId="0" borderId="8" xfId="5" applyNumberFormat="1" applyFont="1" applyFill="1" applyBorder="1" applyAlignment="1">
      <alignment horizontal="left" wrapText="1"/>
    </xf>
    <xf numFmtId="4" fontId="2" fillId="0" borderId="8" xfId="5" applyNumberFormat="1" applyFont="1" applyFill="1" applyBorder="1" applyAlignment="1">
      <alignment horizontal="center" wrapText="1"/>
    </xf>
    <xf numFmtId="4" fontId="2" fillId="4" borderId="8" xfId="1" applyNumberFormat="1" applyFont="1" applyFill="1" applyBorder="1" applyAlignment="1">
      <alignment horizontal="center"/>
    </xf>
    <xf numFmtId="0" fontId="2" fillId="0" borderId="8" xfId="5" applyFont="1" applyBorder="1" applyAlignment="1">
      <alignment horizontal="center"/>
    </xf>
    <xf numFmtId="0" fontId="2" fillId="0" borderId="12" xfId="5" applyFont="1" applyBorder="1"/>
    <xf numFmtId="0" fontId="2" fillId="0" borderId="10" xfId="5" applyFont="1" applyBorder="1" applyAlignment="1">
      <alignment horizontal="center"/>
    </xf>
    <xf numFmtId="0" fontId="2" fillId="0" borderId="13" xfId="5" applyFont="1" applyBorder="1"/>
    <xf numFmtId="4" fontId="2" fillId="0" borderId="10" xfId="5" applyNumberFormat="1" applyFont="1" applyFill="1" applyBorder="1" applyAlignment="1">
      <alignment horizontal="center" wrapText="1"/>
    </xf>
    <xf numFmtId="4" fontId="2" fillId="4" borderId="10" xfId="1" applyNumberFormat="1" applyFont="1" applyFill="1" applyBorder="1" applyAlignment="1">
      <alignment horizontal="center"/>
    </xf>
    <xf numFmtId="168" fontId="2" fillId="4" borderId="9" xfId="1" applyNumberFormat="1" applyFont="1" applyFill="1" applyBorder="1" applyAlignment="1">
      <alignment horizontal="center"/>
    </xf>
    <xf numFmtId="0" fontId="2" fillId="0" borderId="9" xfId="5" applyFont="1" applyBorder="1" applyAlignment="1">
      <alignment horizontal="center"/>
    </xf>
    <xf numFmtId="0" fontId="2" fillId="0" borderId="16" xfId="5" applyFont="1" applyFill="1" applyBorder="1" applyAlignment="1">
      <alignment horizontal="left"/>
    </xf>
    <xf numFmtId="4" fontId="2" fillId="0" borderId="9" xfId="5" applyNumberFormat="1" applyFont="1" applyFill="1" applyBorder="1" applyAlignment="1">
      <alignment horizontal="center" wrapText="1"/>
    </xf>
    <xf numFmtId="4" fontId="2" fillId="4" borderId="9" xfId="1" applyNumberFormat="1" applyFont="1" applyFill="1" applyBorder="1" applyAlignment="1">
      <alignment horizontal="center"/>
    </xf>
    <xf numFmtId="43" fontId="2" fillId="0" borderId="0" xfId="1" applyFont="1" applyFill="1"/>
    <xf numFmtId="0" fontId="1" fillId="0" borderId="0" xfId="5" applyFont="1"/>
    <xf numFmtId="0" fontId="2" fillId="0" borderId="0" xfId="5" applyFont="1" applyFill="1"/>
    <xf numFmtId="0" fontId="0" fillId="0" borderId="4" xfId="4" applyFont="1" applyFill="1" applyBorder="1" applyAlignment="1">
      <alignment horizontal="center" vertical="center"/>
    </xf>
    <xf numFmtId="164" fontId="2" fillId="0" borderId="6" xfId="1" applyNumberFormat="1" applyFont="1" applyFill="1" applyBorder="1" applyAlignment="1">
      <alignment horizontal="center"/>
    </xf>
    <xf numFmtId="164" fontId="7" fillId="4" borderId="6" xfId="5" applyNumberFormat="1" applyFont="1" applyFill="1" applyBorder="1" applyAlignment="1">
      <alignment horizontal="center"/>
    </xf>
    <xf numFmtId="164" fontId="2" fillId="0" borderId="8" xfId="1" applyNumberFormat="1" applyFont="1" applyFill="1" applyBorder="1" applyAlignment="1">
      <alignment horizontal="center"/>
    </xf>
    <xf numFmtId="164" fontId="7" fillId="4" borderId="8" xfId="5" applyNumberFormat="1" applyFont="1" applyFill="1" applyBorder="1" applyAlignment="1">
      <alignment horizontal="center"/>
    </xf>
    <xf numFmtId="43" fontId="2" fillId="0" borderId="8" xfId="1" applyFont="1" applyFill="1" applyBorder="1" applyAlignment="1">
      <alignment horizontal="center"/>
    </xf>
    <xf numFmtId="164" fontId="2" fillId="0" borderId="9" xfId="1" applyNumberFormat="1" applyFont="1" applyFill="1" applyBorder="1" applyAlignment="1">
      <alignment horizontal="center"/>
    </xf>
    <xf numFmtId="164" fontId="7" fillId="4" borderId="9" xfId="5" applyNumberFormat="1" applyFont="1" applyFill="1" applyBorder="1" applyAlignment="1">
      <alignment horizontal="center"/>
    </xf>
    <xf numFmtId="0" fontId="2" fillId="3" borderId="4" xfId="4" applyFont="1" applyFill="1" applyBorder="1" applyAlignment="1">
      <alignment horizontal="centerContinuous" vertical="center"/>
    </xf>
    <xf numFmtId="4" fontId="2" fillId="0" borderId="14" xfId="5" applyNumberFormat="1" applyFont="1" applyFill="1" applyBorder="1" applyAlignment="1">
      <alignment horizontal="center"/>
    </xf>
    <xf numFmtId="4" fontId="2" fillId="0" borderId="15" xfId="5" applyNumberFormat="1" applyFont="1" applyFill="1" applyBorder="1" applyAlignment="1">
      <alignment horizontal="center"/>
    </xf>
    <xf numFmtId="4" fontId="2" fillId="0" borderId="29" xfId="5" applyNumberFormat="1" applyFont="1" applyFill="1" applyBorder="1" applyAlignment="1">
      <alignment horizontal="center"/>
    </xf>
    <xf numFmtId="4" fontId="2" fillId="0" borderId="16" xfId="5" applyNumberFormat="1" applyFont="1" applyFill="1" applyBorder="1" applyAlignment="1">
      <alignment horizontal="center"/>
    </xf>
    <xf numFmtId="0" fontId="12" fillId="0" borderId="6" xfId="0" applyFont="1" applyFill="1" applyBorder="1" applyAlignment="1">
      <alignment horizontal="centerContinuous" vertical="center" wrapText="1"/>
    </xf>
    <xf numFmtId="0" fontId="12" fillId="0" borderId="8" xfId="0" applyFont="1" applyFill="1" applyBorder="1" applyAlignment="1">
      <alignment horizontal="centerContinuous" vertical="center" wrapText="1"/>
    </xf>
    <xf numFmtId="0" fontId="12" fillId="0" borderId="9" xfId="0" applyFont="1" applyFill="1" applyBorder="1" applyAlignment="1">
      <alignment horizontal="centerContinuous" vertical="center" wrapText="1"/>
    </xf>
    <xf numFmtId="170" fontId="2" fillId="4" borderId="8" xfId="1" applyNumberFormat="1" applyFont="1" applyFill="1" applyBorder="1" applyAlignment="1">
      <alignment horizontal="center"/>
    </xf>
    <xf numFmtId="170" fontId="2" fillId="0" borderId="8" xfId="1" applyNumberFormat="1" applyFont="1" applyFill="1" applyBorder="1" applyAlignment="1">
      <alignment horizontal="center"/>
    </xf>
    <xf numFmtId="0" fontId="12" fillId="0" borderId="15" xfId="0" applyFont="1" applyFill="1" applyBorder="1" applyAlignment="1">
      <alignment horizontal="center" vertical="center" wrapText="1"/>
    </xf>
    <xf numFmtId="0" fontId="12" fillId="0" borderId="15" xfId="0" applyFont="1" applyFill="1" applyBorder="1" applyAlignment="1">
      <alignment horizontal="centerContinuous" vertical="center" wrapText="1"/>
    </xf>
    <xf numFmtId="0" fontId="12" fillId="0" borderId="16" xfId="0" applyFont="1" applyFill="1" applyBorder="1" applyAlignment="1">
      <alignment horizontal="centerContinuous" vertical="center" wrapText="1"/>
    </xf>
    <xf numFmtId="0" fontId="15" fillId="0" borderId="15" xfId="0" applyFont="1" applyFill="1" applyBorder="1" applyAlignment="1">
      <alignment horizontal="left" vertical="center" wrapText="1"/>
    </xf>
    <xf numFmtId="0" fontId="2" fillId="0" borderId="16" xfId="0" applyFont="1" applyFill="1" applyBorder="1" applyAlignment="1">
      <alignment horizontal="centerContinuous" vertical="center" wrapText="1"/>
    </xf>
    <xf numFmtId="0" fontId="12" fillId="0" borderId="27" xfId="0" applyFont="1" applyFill="1" applyBorder="1" applyAlignment="1">
      <alignment vertical="center" wrapText="1"/>
    </xf>
    <xf numFmtId="0" fontId="12" fillId="0" borderId="1" xfId="0" applyFont="1" applyFill="1" applyBorder="1" applyAlignment="1">
      <alignment vertical="center" wrapText="1"/>
    </xf>
    <xf numFmtId="0" fontId="12" fillId="0" borderId="28" xfId="0" applyFont="1" applyFill="1" applyBorder="1" applyAlignment="1">
      <alignment vertical="center" wrapText="1"/>
    </xf>
    <xf numFmtId="0" fontId="12" fillId="0" borderId="31" xfId="0" applyFont="1" applyFill="1" applyBorder="1" applyAlignment="1">
      <alignment horizontal="centerContinuous" vertical="center" wrapText="1"/>
    </xf>
    <xf numFmtId="43" fontId="10" fillId="8" borderId="4" xfId="1" applyFont="1" applyFill="1" applyBorder="1" applyAlignment="1">
      <alignment horizontal="left" vertical="center"/>
    </xf>
    <xf numFmtId="164" fontId="10" fillId="8" borderId="3" xfId="1" applyNumberFormat="1" applyFont="1" applyFill="1" applyBorder="1" applyAlignment="1">
      <alignment horizontal="centerContinuous" vertical="center"/>
    </xf>
    <xf numFmtId="164" fontId="10" fillId="8" borderId="3" xfId="1" applyNumberFormat="1" applyFont="1" applyFill="1" applyBorder="1" applyAlignment="1">
      <alignment vertical="center"/>
    </xf>
    <xf numFmtId="166" fontId="10" fillId="8" borderId="4" xfId="4" applyNumberFormat="1" applyFont="1" applyFill="1" applyBorder="1" applyAlignment="1">
      <alignment horizontal="center" vertical="center"/>
    </xf>
    <xf numFmtId="2" fontId="25" fillId="5" borderId="8" xfId="1" applyNumberFormat="1" applyFont="1" applyFill="1" applyBorder="1" applyAlignment="1">
      <alignment horizontal="left"/>
    </xf>
    <xf numFmtId="2" fontId="2" fillId="0" borderId="8" xfId="1" applyNumberFormat="1" applyFont="1" applyFill="1" applyBorder="1" applyAlignment="1">
      <alignment horizontal="center"/>
    </xf>
    <xf numFmtId="164" fontId="26" fillId="8" borderId="8" xfId="1" applyNumberFormat="1" applyFont="1" applyFill="1" applyBorder="1" applyAlignment="1">
      <alignment horizontal="center"/>
    </xf>
    <xf numFmtId="0" fontId="2" fillId="0" borderId="4" xfId="4" applyFont="1" applyFill="1" applyBorder="1" applyAlignment="1">
      <alignment horizontal="center" vertical="center"/>
    </xf>
    <xf numFmtId="168" fontId="2" fillId="0" borderId="8" xfId="0" applyNumberFormat="1" applyFont="1" applyFill="1" applyBorder="1" applyAlignment="1">
      <alignment horizontal="left" wrapText="1"/>
    </xf>
    <xf numFmtId="164" fontId="6" fillId="7" borderId="8" xfId="1" applyNumberFormat="1" applyFont="1" applyFill="1" applyBorder="1" applyAlignment="1">
      <alignment horizontal="center"/>
    </xf>
    <xf numFmtId="167" fontId="6" fillId="7" borderId="8" xfId="1" applyNumberFormat="1" applyFont="1" applyFill="1" applyBorder="1" applyAlignment="1">
      <alignment horizontal="center"/>
    </xf>
    <xf numFmtId="171" fontId="6" fillId="7" borderId="33" xfId="1" applyNumberFormat="1" applyFont="1" applyFill="1" applyBorder="1" applyAlignment="1">
      <alignment horizontal="center"/>
    </xf>
    <xf numFmtId="0" fontId="6" fillId="0" borderId="2" xfId="0" applyFont="1" applyBorder="1" applyAlignment="1">
      <alignment horizontal="center" vertical="center"/>
    </xf>
    <xf numFmtId="0" fontId="17" fillId="0" borderId="0" xfId="0" applyFont="1" applyAlignment="1">
      <alignment horizontal="left" wrapText="1"/>
    </xf>
    <xf numFmtId="0" fontId="12" fillId="0" borderId="29" xfId="0" applyFont="1" applyFill="1" applyBorder="1" applyAlignment="1">
      <alignment horizontal="left" vertical="center" wrapText="1"/>
    </xf>
    <xf numFmtId="0" fontId="12" fillId="0" borderId="13" xfId="0" applyFont="1" applyFill="1" applyBorder="1" applyAlignment="1">
      <alignment horizontal="left" vertical="center" wrapText="1"/>
    </xf>
    <xf numFmtId="0" fontId="12" fillId="0" borderId="30" xfId="0" applyFont="1" applyFill="1" applyBorder="1" applyAlignment="1">
      <alignment horizontal="left" vertical="center" wrapText="1"/>
    </xf>
    <xf numFmtId="0" fontId="12" fillId="0" borderId="25"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26" xfId="0" applyFont="1" applyFill="1" applyBorder="1" applyAlignment="1">
      <alignment horizontal="left" vertical="center" wrapText="1"/>
    </xf>
    <xf numFmtId="0" fontId="12" fillId="0" borderId="31"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12" fillId="0" borderId="32" xfId="0" applyFont="1" applyFill="1" applyBorder="1" applyAlignment="1">
      <alignment horizontal="left" vertical="center"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2" fillId="0" borderId="14" xfId="0" applyFont="1" applyFill="1" applyBorder="1" applyAlignment="1">
      <alignment horizontal="left" vertical="center" wrapText="1"/>
    </xf>
    <xf numFmtId="0" fontId="12" fillId="0" borderId="18"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22" xfId="0" applyFont="1" applyFill="1" applyBorder="1" applyAlignment="1">
      <alignment horizontal="left" vertical="center" wrapText="1"/>
    </xf>
    <xf numFmtId="4" fontId="12" fillId="0" borderId="14" xfId="0" applyNumberFormat="1" applyFont="1" applyFill="1" applyBorder="1" applyAlignment="1">
      <alignment horizontal="left" vertical="center" wrapText="1"/>
    </xf>
    <xf numFmtId="4" fontId="12" fillId="0" borderId="21" xfId="0" applyNumberFormat="1" applyFont="1" applyFill="1" applyBorder="1" applyAlignment="1">
      <alignment horizontal="left" vertical="center" wrapText="1"/>
    </xf>
    <xf numFmtId="4" fontId="27" fillId="0" borderId="15" xfId="0" applyNumberFormat="1" applyFont="1" applyFill="1" applyBorder="1" applyAlignment="1">
      <alignment horizontal="left" wrapText="1"/>
    </xf>
    <xf numFmtId="4" fontId="27" fillId="0" borderId="22" xfId="0" applyNumberFormat="1" applyFont="1" applyFill="1" applyBorder="1" applyAlignment="1">
      <alignment horizontal="left" wrapText="1"/>
    </xf>
    <xf numFmtId="4" fontId="12" fillId="0" borderId="15" xfId="0" applyNumberFormat="1" applyFont="1" applyFill="1" applyBorder="1" applyAlignment="1">
      <alignment horizontal="left" wrapText="1"/>
    </xf>
    <xf numFmtId="4" fontId="12" fillId="0" borderId="22" xfId="0" applyNumberFormat="1" applyFont="1" applyFill="1" applyBorder="1" applyAlignment="1">
      <alignment horizontal="left" wrapText="1"/>
    </xf>
    <xf numFmtId="4" fontId="12" fillId="0" borderId="14" xfId="0" applyNumberFormat="1" applyFont="1" applyFill="1" applyBorder="1" applyAlignment="1">
      <alignment horizontal="left" wrapText="1"/>
    </xf>
    <xf numFmtId="4" fontId="12" fillId="0" borderId="21" xfId="0" applyNumberFormat="1" applyFont="1" applyFill="1" applyBorder="1" applyAlignment="1">
      <alignment horizontal="left" wrapText="1"/>
    </xf>
    <xf numFmtId="0" fontId="12" fillId="0" borderId="7"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12" fillId="0" borderId="20" xfId="0" applyFont="1" applyFill="1" applyBorder="1" applyAlignment="1">
      <alignment horizontal="left" vertical="center" wrapText="1"/>
    </xf>
    <xf numFmtId="0" fontId="12" fillId="0" borderId="34" xfId="0" applyFont="1" applyFill="1" applyBorder="1" applyAlignment="1">
      <alignment horizontal="left" vertical="center" wrapText="1"/>
    </xf>
    <xf numFmtId="0" fontId="12" fillId="0" borderId="36" xfId="0" applyFont="1" applyFill="1" applyBorder="1" applyAlignment="1">
      <alignment horizontal="left" vertical="center" wrapText="1"/>
    </xf>
    <xf numFmtId="0" fontId="12" fillId="0" borderId="35" xfId="0" applyFont="1" applyFill="1" applyBorder="1" applyAlignment="1">
      <alignment horizontal="left" vertical="center" wrapText="1"/>
    </xf>
    <xf numFmtId="4" fontId="12" fillId="0" borderId="34" xfId="0" applyNumberFormat="1" applyFont="1" applyFill="1" applyBorder="1" applyAlignment="1">
      <alignment horizontal="left" wrapText="1"/>
    </xf>
    <xf numFmtId="4" fontId="12" fillId="0" borderId="35" xfId="0" applyNumberFormat="1" applyFont="1" applyFill="1" applyBorder="1" applyAlignment="1">
      <alignment horizontal="left" wrapText="1"/>
    </xf>
    <xf numFmtId="0" fontId="15" fillId="0" borderId="15" xfId="0" applyFont="1" applyFill="1" applyBorder="1" applyAlignment="1">
      <alignment horizontal="left" vertical="center" wrapText="1"/>
    </xf>
    <xf numFmtId="0" fontId="15" fillId="0" borderId="12" xfId="0" applyFont="1" applyFill="1" applyBorder="1" applyAlignment="1">
      <alignment horizontal="left" vertical="center" wrapText="1"/>
    </xf>
    <xf numFmtId="0" fontId="12" fillId="0" borderId="27"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28" xfId="0" applyFont="1" applyFill="1" applyBorder="1" applyAlignment="1">
      <alignment horizontal="left" vertical="center" wrapText="1"/>
    </xf>
    <xf numFmtId="0" fontId="2" fillId="0" borderId="4" xfId="4" applyFont="1" applyFill="1" applyBorder="1" applyAlignment="1">
      <alignment horizontal="center" vertical="center"/>
    </xf>
    <xf numFmtId="0" fontId="2" fillId="0" borderId="5" xfId="4" applyFont="1" applyFill="1" applyBorder="1" applyAlignment="1">
      <alignment horizontal="center" vertical="center"/>
    </xf>
    <xf numFmtId="0" fontId="28" fillId="0" borderId="0" xfId="0" applyFont="1" applyAlignment="1">
      <alignment horizontal="center" wrapText="1"/>
    </xf>
  </cellXfs>
  <cellStyles count="6">
    <cellStyle name="Komma" xfId="1" builtinId="3"/>
    <cellStyle name="Link" xfId="2" builtinId="8"/>
    <cellStyle name="Standard" xfId="0" builtinId="0"/>
    <cellStyle name="Standard 2" xfId="3"/>
    <cellStyle name="Standard 3" xfId="5"/>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1832093</xdr:colOff>
      <xdr:row>1</xdr:row>
      <xdr:rowOff>25400</xdr:rowOff>
    </xdr:to>
    <xdr:pic>
      <xdr:nvPicPr>
        <xdr:cNvPr id="2049" name="Picture 2" descr="30"/>
        <xdr:cNvPicPr>
          <a:picLocks noChangeAspect="1" noChangeArrowheads="1"/>
        </xdr:cNvPicPr>
      </xdr:nvPicPr>
      <xdr:blipFill>
        <a:blip xmlns:r="http://schemas.openxmlformats.org/officeDocument/2006/relationships" r:embed="rId1" cstate="print"/>
        <a:srcRect/>
        <a:stretch>
          <a:fillRect/>
        </a:stretch>
      </xdr:blipFill>
      <xdr:spPr bwMode="auto">
        <a:xfrm>
          <a:off x="28575" y="0"/>
          <a:ext cx="3797418" cy="21844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523875</xdr:colOff>
      <xdr:row>0</xdr:row>
      <xdr:rowOff>295275</xdr:rowOff>
    </xdr:to>
    <xdr:pic>
      <xdr:nvPicPr>
        <xdr:cNvPr id="3073" name="Grafik 1"/>
        <xdr:cNvPicPr>
          <a:picLocks noChangeAspect="1"/>
        </xdr:cNvPicPr>
      </xdr:nvPicPr>
      <xdr:blipFill>
        <a:blip xmlns:r="http://schemas.openxmlformats.org/officeDocument/2006/relationships" r:embed="rId1" cstate="print"/>
        <a:srcRect/>
        <a:stretch>
          <a:fillRect/>
        </a:stretch>
      </xdr:blipFill>
      <xdr:spPr bwMode="auto">
        <a:xfrm>
          <a:off x="0" y="66675"/>
          <a:ext cx="1790700" cy="2286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523875</xdr:colOff>
      <xdr:row>0</xdr:row>
      <xdr:rowOff>276225</xdr:rowOff>
    </xdr:to>
    <xdr:pic>
      <xdr:nvPicPr>
        <xdr:cNvPr id="4097" name="Grafik 1"/>
        <xdr:cNvPicPr>
          <a:picLocks noChangeAspect="1"/>
        </xdr:cNvPicPr>
      </xdr:nvPicPr>
      <xdr:blipFill>
        <a:blip xmlns:r="http://schemas.openxmlformats.org/officeDocument/2006/relationships" r:embed="rId1" cstate="print"/>
        <a:srcRect/>
        <a:stretch>
          <a:fillRect/>
        </a:stretch>
      </xdr:blipFill>
      <xdr:spPr bwMode="auto">
        <a:xfrm>
          <a:off x="0" y="38100"/>
          <a:ext cx="1790700" cy="2381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2</xdr:col>
      <xdr:colOff>561975</xdr:colOff>
      <xdr:row>0</xdr:row>
      <xdr:rowOff>285750</xdr:rowOff>
    </xdr:to>
    <xdr:pic>
      <xdr:nvPicPr>
        <xdr:cNvPr id="5121" name="Grafik 1"/>
        <xdr:cNvPicPr>
          <a:picLocks noChangeAspect="1"/>
        </xdr:cNvPicPr>
      </xdr:nvPicPr>
      <xdr:blipFill>
        <a:blip xmlns:r="http://schemas.openxmlformats.org/officeDocument/2006/relationships" r:embed="rId1" cstate="print"/>
        <a:srcRect/>
        <a:stretch>
          <a:fillRect/>
        </a:stretch>
      </xdr:blipFill>
      <xdr:spPr bwMode="auto">
        <a:xfrm>
          <a:off x="47625" y="47625"/>
          <a:ext cx="1781175" cy="2381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581025</xdr:colOff>
      <xdr:row>0</xdr:row>
      <xdr:rowOff>285750</xdr:rowOff>
    </xdr:to>
    <xdr:pic>
      <xdr:nvPicPr>
        <xdr:cNvPr id="1025" name="Grafik 1"/>
        <xdr:cNvPicPr>
          <a:picLocks noChangeAspect="1"/>
        </xdr:cNvPicPr>
      </xdr:nvPicPr>
      <xdr:blipFill>
        <a:blip xmlns:r="http://schemas.openxmlformats.org/officeDocument/2006/relationships" r:embed="rId1" cstate="print"/>
        <a:srcRect/>
        <a:stretch>
          <a:fillRect/>
        </a:stretch>
      </xdr:blipFill>
      <xdr:spPr bwMode="auto">
        <a:xfrm>
          <a:off x="57150" y="47625"/>
          <a:ext cx="1790700" cy="23812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581025</xdr:colOff>
      <xdr:row>0</xdr:row>
      <xdr:rowOff>285750</xdr:rowOff>
    </xdr:to>
    <xdr:pic>
      <xdr:nvPicPr>
        <xdr:cNvPr id="2" name="Grafik 1"/>
        <xdr:cNvPicPr>
          <a:picLocks noChangeAspect="1"/>
        </xdr:cNvPicPr>
      </xdr:nvPicPr>
      <xdr:blipFill>
        <a:blip xmlns:r="http://schemas.openxmlformats.org/officeDocument/2006/relationships" r:embed="rId1" cstate="print"/>
        <a:srcRect/>
        <a:stretch>
          <a:fillRect/>
        </a:stretch>
      </xdr:blipFill>
      <xdr:spPr bwMode="auto">
        <a:xfrm>
          <a:off x="57150" y="47625"/>
          <a:ext cx="1790700" cy="23812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514350</xdr:colOff>
      <xdr:row>0</xdr:row>
      <xdr:rowOff>295275</xdr:rowOff>
    </xdr:to>
    <xdr:pic>
      <xdr:nvPicPr>
        <xdr:cNvPr id="6145" name="Grafik 1"/>
        <xdr:cNvPicPr>
          <a:picLocks noChangeAspect="1"/>
        </xdr:cNvPicPr>
      </xdr:nvPicPr>
      <xdr:blipFill>
        <a:blip xmlns:r="http://schemas.openxmlformats.org/officeDocument/2006/relationships" r:embed="rId1" cstate="print"/>
        <a:srcRect/>
        <a:stretch>
          <a:fillRect/>
        </a:stretch>
      </xdr:blipFill>
      <xdr:spPr bwMode="auto">
        <a:xfrm>
          <a:off x="0" y="57150"/>
          <a:ext cx="1781175" cy="23812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514350</xdr:colOff>
      <xdr:row>0</xdr:row>
      <xdr:rowOff>295275</xdr:rowOff>
    </xdr:to>
    <xdr:pic>
      <xdr:nvPicPr>
        <xdr:cNvPr id="2" name="Grafik 1"/>
        <xdr:cNvPicPr>
          <a:picLocks noChangeAspect="1"/>
        </xdr:cNvPicPr>
      </xdr:nvPicPr>
      <xdr:blipFill>
        <a:blip xmlns:r="http://schemas.openxmlformats.org/officeDocument/2006/relationships" r:embed="rId1" cstate="print"/>
        <a:srcRect/>
        <a:stretch>
          <a:fillRect/>
        </a:stretch>
      </xdr:blipFill>
      <xdr:spPr bwMode="auto">
        <a:xfrm>
          <a:off x="0" y="57150"/>
          <a:ext cx="1781175" cy="23812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695325</xdr:colOff>
      <xdr:row>0</xdr:row>
      <xdr:rowOff>295275</xdr:rowOff>
    </xdr:to>
    <xdr:pic>
      <xdr:nvPicPr>
        <xdr:cNvPr id="2" name="Grafik 1"/>
        <xdr:cNvPicPr>
          <a:picLocks noChangeAspect="1"/>
        </xdr:cNvPicPr>
      </xdr:nvPicPr>
      <xdr:blipFill>
        <a:blip xmlns:r="http://schemas.openxmlformats.org/officeDocument/2006/relationships" r:embed="rId1" cstate="print"/>
        <a:srcRect/>
        <a:stretch>
          <a:fillRect/>
        </a:stretch>
      </xdr:blipFill>
      <xdr:spPr bwMode="auto">
        <a:xfrm>
          <a:off x="0" y="57150"/>
          <a:ext cx="1781175" cy="2381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ean-Pierre/Documents/07_HKZ/2015_Dokumente/2015_%20Rezepte/2015_10_Chochete/Menue_Tisch%20D_20151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Vorspeise 1"/>
      <sheetName val="Hauptgang Teil 1"/>
      <sheetName val="Hauptgang Teil 2"/>
      <sheetName val="Hauptgang Teil 3"/>
      <sheetName val="Hauptgang Teil 4"/>
      <sheetName val="Hauptgang Teil 5"/>
      <sheetName val="Beilage"/>
      <sheetName val="Dessert"/>
      <sheetName val="Dessert (2)"/>
      <sheetName val="Kräutersalz (1)"/>
      <sheetName val="Kräutersalz (2)"/>
      <sheetName val="Gewürzzucker"/>
      <sheetName val="Einkaufsliste"/>
    </sheetNames>
    <sheetDataSet>
      <sheetData sheetId="0">
        <row r="3">
          <cell r="B3" t="str">
            <v>Donnerstag, 10. September 2015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4"/>
  <sheetViews>
    <sheetView tabSelected="1" zoomScale="75" zoomScaleNormal="75" zoomScalePageLayoutView="75" workbookViewId="0">
      <selection activeCell="E12" sqref="E12"/>
    </sheetView>
  </sheetViews>
  <sheetFormatPr baseColWidth="10" defaultColWidth="11.42578125" defaultRowHeight="30" customHeight="1" x14ac:dyDescent="0.2"/>
  <cols>
    <col min="1" max="1" width="28.42578125" style="16" customWidth="1"/>
    <col min="2" max="2" width="84.5703125" style="44" bestFit="1" customWidth="1"/>
  </cols>
  <sheetData>
    <row r="1" spans="1:9" ht="169.5" customHeight="1" x14ac:dyDescent="0.3">
      <c r="A1" s="33"/>
      <c r="B1" s="301" t="s">
        <v>186</v>
      </c>
    </row>
    <row r="2" spans="1:9" ht="27.75" customHeight="1" x14ac:dyDescent="0.2">
      <c r="C2" s="5"/>
    </row>
    <row r="3" spans="1:9" ht="48" customHeight="1" x14ac:dyDescent="0.2">
      <c r="A3" s="86" t="s">
        <v>17</v>
      </c>
      <c r="B3" s="62">
        <v>42299</v>
      </c>
      <c r="D3" s="52" t="s">
        <v>24</v>
      </c>
      <c r="E3" s="52"/>
      <c r="F3" s="52"/>
      <c r="G3" s="53"/>
      <c r="H3" s="53" t="s">
        <v>25</v>
      </c>
      <c r="I3" s="53">
        <v>0.25</v>
      </c>
    </row>
    <row r="4" spans="1:9" ht="27.75" customHeight="1" x14ac:dyDescent="0.25">
      <c r="A4" s="86"/>
      <c r="B4" s="63"/>
      <c r="D4" s="52"/>
      <c r="E4" s="52"/>
      <c r="F4" s="52"/>
      <c r="G4" s="53"/>
      <c r="H4" s="53" t="s">
        <v>112</v>
      </c>
      <c r="I4" s="53">
        <v>1.25</v>
      </c>
    </row>
    <row r="5" spans="1:9" ht="48" customHeight="1" x14ac:dyDescent="0.2">
      <c r="A5" s="86" t="s">
        <v>36</v>
      </c>
      <c r="B5" s="64" t="s">
        <v>38</v>
      </c>
      <c r="D5" s="54" t="s">
        <v>35</v>
      </c>
      <c r="E5" s="52"/>
      <c r="F5" s="52"/>
      <c r="G5" s="53"/>
      <c r="H5" s="53" t="s">
        <v>21</v>
      </c>
      <c r="I5" s="53" t="s">
        <v>26</v>
      </c>
    </row>
    <row r="6" spans="1:9" ht="30" customHeight="1" x14ac:dyDescent="0.25">
      <c r="A6" s="86"/>
      <c r="B6" s="63"/>
      <c r="D6" s="50"/>
      <c r="G6" s="53"/>
      <c r="H6" s="53" t="s">
        <v>34</v>
      </c>
      <c r="I6" s="53" t="s">
        <v>31</v>
      </c>
    </row>
    <row r="7" spans="1:9" ht="48" customHeight="1" x14ac:dyDescent="0.2">
      <c r="A7" s="86" t="s">
        <v>66</v>
      </c>
      <c r="B7" s="87" t="s">
        <v>39</v>
      </c>
      <c r="H7" s="53" t="s">
        <v>22</v>
      </c>
      <c r="I7" s="53">
        <v>1</v>
      </c>
    </row>
    <row r="8" spans="1:9" ht="30" customHeight="1" x14ac:dyDescent="0.25">
      <c r="A8" s="86"/>
      <c r="B8" s="63"/>
      <c r="H8" s="53" t="s">
        <v>23</v>
      </c>
      <c r="I8" s="53" t="s">
        <v>27</v>
      </c>
    </row>
    <row r="9" spans="1:9" ht="48" customHeight="1" x14ac:dyDescent="0.2">
      <c r="A9" s="86" t="s">
        <v>67</v>
      </c>
      <c r="B9" s="88" t="s">
        <v>40</v>
      </c>
      <c r="G9" s="51"/>
      <c r="H9" s="53" t="s">
        <v>28</v>
      </c>
      <c r="I9" s="53" t="s">
        <v>29</v>
      </c>
    </row>
    <row r="10" spans="1:9" ht="48" customHeight="1" x14ac:dyDescent="0.2">
      <c r="A10" s="86" t="s">
        <v>68</v>
      </c>
      <c r="B10" s="88" t="s">
        <v>41</v>
      </c>
    </row>
    <row r="11" spans="1:9" ht="48" customHeight="1" x14ac:dyDescent="0.2">
      <c r="A11" s="86" t="s">
        <v>69</v>
      </c>
      <c r="B11" s="88" t="s">
        <v>42</v>
      </c>
    </row>
    <row r="12" spans="1:9" ht="30" customHeight="1" x14ac:dyDescent="0.25">
      <c r="A12" s="86"/>
      <c r="B12" s="63"/>
    </row>
    <row r="13" spans="1:9" ht="48" customHeight="1" x14ac:dyDescent="0.2">
      <c r="A13" s="86" t="s">
        <v>70</v>
      </c>
      <c r="B13" s="64" t="s">
        <v>43</v>
      </c>
    </row>
    <row r="14" spans="1:9" s="6" customFormat="1" ht="30" customHeight="1" x14ac:dyDescent="0.25">
      <c r="A14" s="86"/>
      <c r="B14" s="63"/>
    </row>
    <row r="15" spans="1:9" ht="48" customHeight="1" x14ac:dyDescent="0.2">
      <c r="A15" s="86" t="s">
        <v>12</v>
      </c>
      <c r="B15" s="88" t="s">
        <v>143</v>
      </c>
    </row>
    <row r="16" spans="1:9" s="6" customFormat="1" ht="44.25" customHeight="1" x14ac:dyDescent="0.2">
      <c r="A16" s="86" t="s">
        <v>12</v>
      </c>
      <c r="B16" s="88" t="s">
        <v>144</v>
      </c>
    </row>
    <row r="17" spans="1:11" ht="48" customHeight="1" x14ac:dyDescent="0.2">
      <c r="A17" s="86" t="s">
        <v>16</v>
      </c>
      <c r="B17" s="88" t="s">
        <v>174</v>
      </c>
    </row>
    <row r="18" spans="1:11" ht="30" customHeight="1" x14ac:dyDescent="0.25">
      <c r="A18" s="86"/>
      <c r="B18" s="63"/>
    </row>
    <row r="19" spans="1:11" ht="48" customHeight="1" x14ac:dyDescent="0.25">
      <c r="A19" s="86" t="s">
        <v>13</v>
      </c>
      <c r="B19" s="65">
        <v>5</v>
      </c>
      <c r="D19" s="258"/>
      <c r="E19" s="258"/>
      <c r="F19" s="258"/>
      <c r="G19" s="258"/>
      <c r="H19" s="258"/>
      <c r="I19" s="258"/>
      <c r="J19" s="258"/>
      <c r="K19" s="258"/>
    </row>
    <row r="20" spans="1:11" ht="30" customHeight="1" x14ac:dyDescent="0.2">
      <c r="A20" s="61"/>
      <c r="B20" s="66"/>
      <c r="G20" s="4"/>
      <c r="H20" s="7"/>
    </row>
    <row r="21" spans="1:11" ht="30" customHeight="1" x14ac:dyDescent="0.2">
      <c r="G21" s="4"/>
    </row>
    <row r="22" spans="1:11" s="7" customFormat="1" ht="30" customHeight="1" x14ac:dyDescent="0.2">
      <c r="A22" s="14"/>
      <c r="B22" s="44"/>
      <c r="C22"/>
      <c r="D22"/>
      <c r="E22"/>
      <c r="F22"/>
      <c r="G22" s="4"/>
    </row>
    <row r="23" spans="1:11" ht="30" customHeight="1" x14ac:dyDescent="0.2">
      <c r="C23" s="7"/>
      <c r="D23" s="7"/>
    </row>
    <row r="24" spans="1:11" ht="30" customHeight="1" x14ac:dyDescent="0.2">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9"/>
  <sheetViews>
    <sheetView showZeros="0" topLeftCell="A19" zoomScaleNormal="100" zoomScalePageLayoutView="70" workbookViewId="0">
      <selection activeCell="J23" sqref="J23"/>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9" customWidth="1"/>
    <col min="6" max="6" width="15.28515625" customWidth="1"/>
    <col min="7" max="7" width="2.28515625" customWidth="1"/>
    <col min="8" max="8" width="2.5703125" customWidth="1"/>
    <col min="9" max="9" width="13.140625" style="30"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7"/>
      <c r="B1" s="8"/>
      <c r="C1" s="8"/>
      <c r="D1" s="8"/>
      <c r="E1" s="36" t="s">
        <v>19</v>
      </c>
      <c r="F1" s="37">
        <f>SUM(Menu!B3)</f>
        <v>42299</v>
      </c>
      <c r="G1" s="1"/>
      <c r="I1" s="268" t="s">
        <v>5</v>
      </c>
      <c r="J1" s="269"/>
      <c r="M1" s="10"/>
    </row>
    <row r="2" spans="1:18" s="2" customFormat="1" ht="23.25" customHeight="1" x14ac:dyDescent="0.2">
      <c r="A2" s="46" t="str">
        <f>Menu!B5</f>
        <v>Gartensalat mit Kräutern und Blüten</v>
      </c>
      <c r="B2" s="47"/>
      <c r="C2" s="47"/>
      <c r="D2" s="45"/>
      <c r="E2" s="38" t="s">
        <v>20</v>
      </c>
      <c r="F2" s="39">
        <f>Menu!B19</f>
        <v>5</v>
      </c>
      <c r="I2" s="40">
        <v>5</v>
      </c>
      <c r="J2" s="27" t="s">
        <v>2</v>
      </c>
      <c r="L2" s="270" t="s">
        <v>24</v>
      </c>
      <c r="M2" s="271"/>
      <c r="N2"/>
      <c r="O2"/>
    </row>
    <row r="3" spans="1:18" s="10" customFormat="1" ht="21" customHeight="1" x14ac:dyDescent="0.2">
      <c r="A3" s="12" t="s">
        <v>1</v>
      </c>
      <c r="B3" s="67" t="s">
        <v>0</v>
      </c>
      <c r="C3" s="13" t="s">
        <v>9</v>
      </c>
      <c r="D3" s="41" t="s">
        <v>8</v>
      </c>
      <c r="E3" s="28" t="s">
        <v>6</v>
      </c>
      <c r="F3" s="9" t="s">
        <v>7</v>
      </c>
      <c r="I3" s="28" t="s">
        <v>11</v>
      </c>
      <c r="J3" s="11" t="s">
        <v>3</v>
      </c>
      <c r="L3" s="271"/>
      <c r="M3" s="271"/>
      <c r="N3"/>
      <c r="O3"/>
    </row>
    <row r="4" spans="1:18" ht="21.75" customHeight="1" x14ac:dyDescent="0.2">
      <c r="A4" s="89">
        <f t="shared" ref="A4:A11" si="0">ROUND(SUM(J4*$F$2),2)</f>
        <v>0.1</v>
      </c>
      <c r="B4" s="48" t="s">
        <v>25</v>
      </c>
      <c r="C4" s="113" t="s">
        <v>44</v>
      </c>
      <c r="D4" s="77"/>
      <c r="E4" s="42"/>
      <c r="F4" s="89">
        <f>SUM(E4*A4)</f>
        <v>0</v>
      </c>
      <c r="I4" s="119">
        <v>0.1</v>
      </c>
      <c r="J4" s="120">
        <f t="shared" ref="J4:J18" si="1">I4/$I$2</f>
        <v>0.02</v>
      </c>
      <c r="K4" s="17"/>
      <c r="L4" s="53" t="s">
        <v>25</v>
      </c>
      <c r="M4" s="53">
        <v>0.25</v>
      </c>
      <c r="N4" s="52"/>
      <c r="P4" s="52"/>
      <c r="Q4" s="53"/>
      <c r="R4" s="53"/>
    </row>
    <row r="5" spans="1:18" ht="21.75" customHeight="1" x14ac:dyDescent="0.2">
      <c r="A5" s="90">
        <f t="shared" si="0"/>
        <v>0.1</v>
      </c>
      <c r="B5" s="49" t="s">
        <v>25</v>
      </c>
      <c r="C5" s="114" t="s">
        <v>45</v>
      </c>
      <c r="D5" s="78"/>
      <c r="E5" s="43"/>
      <c r="F5" s="90">
        <f t="shared" ref="F5:F20" si="2">SUM(E5*A5)</f>
        <v>0</v>
      </c>
      <c r="I5" s="121">
        <v>0.1</v>
      </c>
      <c r="J5" s="122">
        <f t="shared" si="1"/>
        <v>0.02</v>
      </c>
      <c r="K5" s="17"/>
      <c r="L5" s="53" t="s">
        <v>112</v>
      </c>
      <c r="M5" s="53">
        <v>1.25</v>
      </c>
      <c r="N5" s="52"/>
      <c r="P5" s="52"/>
      <c r="Q5" s="53"/>
      <c r="R5" s="53"/>
    </row>
    <row r="6" spans="1:18" ht="21.75" customHeight="1" x14ac:dyDescent="0.2">
      <c r="A6" s="90">
        <f t="shared" si="0"/>
        <v>0.3</v>
      </c>
      <c r="B6" s="49" t="s">
        <v>25</v>
      </c>
      <c r="C6" s="114" t="s">
        <v>46</v>
      </c>
      <c r="D6" s="78"/>
      <c r="E6" s="43"/>
      <c r="F6" s="90">
        <f t="shared" si="2"/>
        <v>0</v>
      </c>
      <c r="I6" s="121">
        <v>0.3</v>
      </c>
      <c r="J6" s="122">
        <f t="shared" si="1"/>
        <v>0.06</v>
      </c>
      <c r="K6" s="17"/>
      <c r="L6" s="53" t="s">
        <v>21</v>
      </c>
      <c r="M6" s="53" t="s">
        <v>26</v>
      </c>
      <c r="N6" s="52"/>
      <c r="P6" s="52"/>
      <c r="Q6" s="53"/>
      <c r="R6" s="53"/>
    </row>
    <row r="7" spans="1:18" ht="21.75" customHeight="1" x14ac:dyDescent="0.2">
      <c r="A7" s="90">
        <f t="shared" si="0"/>
        <v>0.3</v>
      </c>
      <c r="B7" s="49" t="s">
        <v>25</v>
      </c>
      <c r="C7" s="114" t="s">
        <v>47</v>
      </c>
      <c r="D7" s="78"/>
      <c r="E7" s="43"/>
      <c r="F7" s="90">
        <f t="shared" si="2"/>
        <v>0</v>
      </c>
      <c r="I7" s="121">
        <v>0.3</v>
      </c>
      <c r="J7" s="122">
        <f t="shared" si="1"/>
        <v>0.06</v>
      </c>
      <c r="K7" s="17"/>
      <c r="L7" s="53" t="s">
        <v>34</v>
      </c>
      <c r="M7" s="53" t="s">
        <v>31</v>
      </c>
      <c r="Q7" s="53"/>
    </row>
    <row r="8" spans="1:18" ht="21.75" customHeight="1" x14ac:dyDescent="0.2">
      <c r="A8" s="90">
        <f t="shared" si="0"/>
        <v>0.1</v>
      </c>
      <c r="B8" s="49" t="s">
        <v>25</v>
      </c>
      <c r="C8" s="114" t="s">
        <v>48</v>
      </c>
      <c r="D8" s="78"/>
      <c r="E8" s="43"/>
      <c r="F8" s="90">
        <f t="shared" si="2"/>
        <v>0</v>
      </c>
      <c r="I8" s="121">
        <v>0.1</v>
      </c>
      <c r="J8" s="122">
        <f t="shared" si="1"/>
        <v>0.02</v>
      </c>
      <c r="K8" s="17"/>
      <c r="L8" s="53" t="s">
        <v>22</v>
      </c>
      <c r="M8" s="53">
        <v>1</v>
      </c>
      <c r="Q8" s="53"/>
    </row>
    <row r="9" spans="1:18" ht="21.75" customHeight="1" x14ac:dyDescent="0.2">
      <c r="A9" s="90">
        <f t="shared" si="0"/>
        <v>0.1</v>
      </c>
      <c r="B9" s="49" t="s">
        <v>25</v>
      </c>
      <c r="C9" s="114" t="s">
        <v>49</v>
      </c>
      <c r="D9" s="253"/>
      <c r="E9" s="43"/>
      <c r="F9" s="90">
        <f t="shared" si="2"/>
        <v>0</v>
      </c>
      <c r="I9" s="121">
        <v>0.1</v>
      </c>
      <c r="J9" s="122">
        <f t="shared" si="1"/>
        <v>0.02</v>
      </c>
      <c r="K9" s="17"/>
      <c r="L9" s="53" t="s">
        <v>23</v>
      </c>
      <c r="M9" s="53" t="s">
        <v>27</v>
      </c>
      <c r="Q9" s="53"/>
    </row>
    <row r="10" spans="1:18" ht="21.75" customHeight="1" x14ac:dyDescent="0.2">
      <c r="A10" s="90">
        <f t="shared" si="0"/>
        <v>0.2</v>
      </c>
      <c r="B10" s="49" t="s">
        <v>33</v>
      </c>
      <c r="C10" s="114" t="s">
        <v>50</v>
      </c>
      <c r="D10" s="78"/>
      <c r="E10" s="43"/>
      <c r="F10" s="90">
        <f t="shared" si="2"/>
        <v>0</v>
      </c>
      <c r="I10" s="121">
        <v>0.2</v>
      </c>
      <c r="J10" s="122">
        <f t="shared" si="1"/>
        <v>0.04</v>
      </c>
      <c r="K10" s="17"/>
      <c r="L10" s="53" t="s">
        <v>28</v>
      </c>
      <c r="M10" s="53" t="s">
        <v>29</v>
      </c>
      <c r="Q10" s="53"/>
    </row>
    <row r="11" spans="1:18" ht="21.75" customHeight="1" x14ac:dyDescent="0.2">
      <c r="A11" s="90">
        <f t="shared" si="0"/>
        <v>0.05</v>
      </c>
      <c r="B11" s="49" t="s">
        <v>33</v>
      </c>
      <c r="C11" s="114" t="s">
        <v>51</v>
      </c>
      <c r="D11" s="78"/>
      <c r="E11" s="43"/>
      <c r="F11" s="90">
        <f t="shared" si="2"/>
        <v>0</v>
      </c>
      <c r="I11" s="121">
        <v>0.05</v>
      </c>
      <c r="J11" s="122">
        <f t="shared" si="1"/>
        <v>0.01</v>
      </c>
      <c r="K11" s="17"/>
      <c r="L11" s="54" t="s">
        <v>32</v>
      </c>
      <c r="Q11" s="53"/>
    </row>
    <row r="12" spans="1:18" ht="21.75" customHeight="1" x14ac:dyDescent="0.2">
      <c r="A12" s="138">
        <f t="shared" ref="A12:A20" si="3">ROUND(SUM(J12*$F$2),2)</f>
        <v>1</v>
      </c>
      <c r="B12" s="49" t="s">
        <v>34</v>
      </c>
      <c r="C12" s="114" t="s">
        <v>52</v>
      </c>
      <c r="D12" s="78"/>
      <c r="E12" s="43"/>
      <c r="F12" s="90">
        <f t="shared" si="2"/>
        <v>0</v>
      </c>
      <c r="I12" s="123">
        <v>1</v>
      </c>
      <c r="J12" s="122">
        <f t="shared" si="1"/>
        <v>0.2</v>
      </c>
      <c r="K12" s="17"/>
      <c r="M12" s="10"/>
      <c r="Q12" s="53"/>
    </row>
    <row r="13" spans="1:18" ht="21.75" customHeight="1" x14ac:dyDescent="0.2">
      <c r="A13" s="138">
        <f t="shared" si="3"/>
        <v>1</v>
      </c>
      <c r="B13" s="49" t="s">
        <v>34</v>
      </c>
      <c r="C13" s="114" t="s">
        <v>53</v>
      </c>
      <c r="D13" s="78"/>
      <c r="E13" s="43"/>
      <c r="F13" s="90">
        <f t="shared" si="2"/>
        <v>0</v>
      </c>
      <c r="I13" s="123">
        <v>1</v>
      </c>
      <c r="J13" s="122">
        <f t="shared" si="1"/>
        <v>0.2</v>
      </c>
      <c r="K13" s="17"/>
      <c r="M13" s="10"/>
      <c r="Q13" s="53"/>
    </row>
    <row r="14" spans="1:18" ht="21.75" customHeight="1" x14ac:dyDescent="0.2">
      <c r="A14" s="117">
        <f t="shared" si="3"/>
        <v>0.5</v>
      </c>
      <c r="B14" s="49" t="s">
        <v>22</v>
      </c>
      <c r="C14" s="114" t="s">
        <v>54</v>
      </c>
      <c r="D14" s="78"/>
      <c r="E14" s="43"/>
      <c r="F14" s="90">
        <f t="shared" si="2"/>
        <v>0</v>
      </c>
      <c r="I14" s="123">
        <v>0.5</v>
      </c>
      <c r="J14" s="122">
        <f t="shared" si="1"/>
        <v>0.1</v>
      </c>
      <c r="K14" s="17"/>
      <c r="Q14" s="53"/>
    </row>
    <row r="15" spans="1:18" ht="21.75" customHeight="1" x14ac:dyDescent="0.2">
      <c r="A15" s="117">
        <f t="shared" si="3"/>
        <v>0.5</v>
      </c>
      <c r="B15" s="49" t="s">
        <v>22</v>
      </c>
      <c r="C15" s="114" t="s">
        <v>55</v>
      </c>
      <c r="D15" s="78"/>
      <c r="E15" s="43"/>
      <c r="F15" s="90">
        <f t="shared" si="2"/>
        <v>0</v>
      </c>
      <c r="I15" s="123">
        <v>0.5</v>
      </c>
      <c r="J15" s="122">
        <f t="shared" si="1"/>
        <v>0.1</v>
      </c>
      <c r="K15" s="17"/>
      <c r="Q15" s="53"/>
    </row>
    <row r="16" spans="1:18" ht="21.75" customHeight="1" x14ac:dyDescent="0.2">
      <c r="A16" s="117">
        <f t="shared" si="3"/>
        <v>0.5</v>
      </c>
      <c r="B16" s="49" t="s">
        <v>22</v>
      </c>
      <c r="C16" s="114" t="s">
        <v>56</v>
      </c>
      <c r="D16" s="78"/>
      <c r="E16" s="43"/>
      <c r="F16" s="90">
        <f t="shared" si="2"/>
        <v>0</v>
      </c>
      <c r="I16" s="123">
        <v>0.5</v>
      </c>
      <c r="J16" s="122">
        <f t="shared" si="1"/>
        <v>0.1</v>
      </c>
      <c r="K16" s="17"/>
      <c r="Q16" s="53"/>
    </row>
    <row r="17" spans="1:16" ht="21.75" customHeight="1" x14ac:dyDescent="0.2">
      <c r="A17" s="117">
        <f t="shared" si="3"/>
        <v>1</v>
      </c>
      <c r="B17" s="49" t="s">
        <v>60</v>
      </c>
      <c r="C17" s="115" t="s">
        <v>57</v>
      </c>
      <c r="D17" s="116"/>
      <c r="E17" s="43"/>
      <c r="F17" s="90">
        <f t="shared" si="2"/>
        <v>0</v>
      </c>
      <c r="I17" s="123">
        <v>1</v>
      </c>
      <c r="J17" s="122">
        <f t="shared" si="1"/>
        <v>0.2</v>
      </c>
      <c r="K17" s="17"/>
    </row>
    <row r="18" spans="1:16" ht="21.75" customHeight="1" x14ac:dyDescent="0.2">
      <c r="A18" s="91">
        <f t="shared" si="3"/>
        <v>0</v>
      </c>
      <c r="B18" s="49"/>
      <c r="C18" s="114"/>
      <c r="D18" s="78"/>
      <c r="E18" s="43"/>
      <c r="F18" s="91">
        <f t="shared" si="2"/>
        <v>0</v>
      </c>
      <c r="I18" s="121"/>
      <c r="J18" s="122">
        <f t="shared" si="1"/>
        <v>0</v>
      </c>
      <c r="K18" s="17"/>
    </row>
    <row r="19" spans="1:16" ht="21.75" customHeight="1" x14ac:dyDescent="0.2">
      <c r="A19" s="118">
        <f t="shared" si="3"/>
        <v>1</v>
      </c>
      <c r="B19" s="49" t="s">
        <v>34</v>
      </c>
      <c r="C19" s="114" t="s">
        <v>58</v>
      </c>
      <c r="D19" s="78"/>
      <c r="E19" s="43"/>
      <c r="F19" s="91">
        <f t="shared" si="2"/>
        <v>0</v>
      </c>
      <c r="I19" s="123">
        <v>1</v>
      </c>
      <c r="J19" s="122">
        <f t="shared" ref="J19:J20" si="4">I19/$I$2</f>
        <v>0.2</v>
      </c>
    </row>
    <row r="20" spans="1:16" ht="21.75" customHeight="1" x14ac:dyDescent="0.2">
      <c r="A20" s="118">
        <f t="shared" si="3"/>
        <v>0.5</v>
      </c>
      <c r="B20" s="60" t="s">
        <v>34</v>
      </c>
      <c r="C20" s="114" t="s">
        <v>59</v>
      </c>
      <c r="D20" s="79"/>
      <c r="E20" s="43"/>
      <c r="F20" s="92">
        <f t="shared" si="2"/>
        <v>0</v>
      </c>
      <c r="I20" s="124">
        <v>0.5</v>
      </c>
      <c r="J20" s="125">
        <f t="shared" si="4"/>
        <v>0.1</v>
      </c>
    </row>
    <row r="21" spans="1:16" s="3" customFormat="1" ht="22.5" customHeight="1" x14ac:dyDescent="0.2">
      <c r="A21" s="93" t="s">
        <v>18</v>
      </c>
      <c r="B21" s="94"/>
      <c r="C21" s="94" t="s">
        <v>61</v>
      </c>
      <c r="D21" s="95"/>
      <c r="E21" s="95"/>
      <c r="F21" s="96"/>
      <c r="G21"/>
      <c r="H21"/>
      <c r="I21"/>
      <c r="J21"/>
      <c r="K21"/>
      <c r="L21"/>
      <c r="M21"/>
      <c r="N21"/>
      <c r="O21"/>
      <c r="P21"/>
    </row>
    <row r="22" spans="1:16" ht="31.5" customHeight="1" x14ac:dyDescent="0.2">
      <c r="A22" s="272" t="s">
        <v>62</v>
      </c>
      <c r="B22" s="273"/>
      <c r="C22" s="273"/>
      <c r="D22" s="273"/>
      <c r="E22" s="273"/>
      <c r="F22" s="274"/>
      <c r="I22"/>
      <c r="L22"/>
    </row>
    <row r="23" spans="1:16" ht="31.5" customHeight="1" x14ac:dyDescent="0.2">
      <c r="A23" s="259" t="s">
        <v>63</v>
      </c>
      <c r="B23" s="260"/>
      <c r="C23" s="260"/>
      <c r="D23" s="260"/>
      <c r="E23" s="260"/>
      <c r="F23" s="261"/>
      <c r="I23" s="126"/>
      <c r="J23" s="126"/>
      <c r="K23" s="126"/>
      <c r="L23" s="126"/>
      <c r="M23" s="126"/>
      <c r="N23" s="126"/>
    </row>
    <row r="24" spans="1:16" ht="31.5" customHeight="1" x14ac:dyDescent="0.2">
      <c r="A24" s="265"/>
      <c r="B24" s="266"/>
      <c r="C24" s="266"/>
      <c r="D24" s="266"/>
      <c r="E24" s="266"/>
      <c r="F24" s="267"/>
      <c r="I24" s="126"/>
      <c r="J24" s="126"/>
      <c r="K24" s="126"/>
      <c r="L24" s="126"/>
      <c r="M24" s="126"/>
      <c r="N24" s="126"/>
    </row>
    <row r="25" spans="1:16" ht="31.5" customHeight="1" x14ac:dyDescent="0.2">
      <c r="A25" s="275" t="s">
        <v>64</v>
      </c>
      <c r="B25" s="276"/>
      <c r="C25" s="276"/>
      <c r="D25" s="276"/>
      <c r="E25" s="276"/>
      <c r="F25" s="277"/>
      <c r="I25" s="126"/>
      <c r="J25" s="126"/>
      <c r="K25" s="126"/>
      <c r="L25" s="126"/>
      <c r="M25" s="126"/>
      <c r="N25" s="126"/>
    </row>
    <row r="26" spans="1:16" ht="31.5" customHeight="1" x14ac:dyDescent="0.2">
      <c r="A26" s="259" t="s">
        <v>65</v>
      </c>
      <c r="B26" s="260"/>
      <c r="C26" s="260"/>
      <c r="D26" s="260"/>
      <c r="E26" s="260"/>
      <c r="F26" s="261"/>
      <c r="I26" s="126"/>
      <c r="J26" s="126"/>
      <c r="K26" s="126"/>
      <c r="L26" s="126"/>
      <c r="M26" s="126"/>
      <c r="N26" s="126"/>
    </row>
    <row r="27" spans="1:16" ht="31.5" customHeight="1" x14ac:dyDescent="0.2">
      <c r="A27" s="262"/>
      <c r="B27" s="263"/>
      <c r="C27" s="263"/>
      <c r="D27" s="263"/>
      <c r="E27" s="263"/>
      <c r="F27" s="264"/>
      <c r="I27" s="126"/>
      <c r="J27" s="126"/>
      <c r="K27" s="126"/>
      <c r="L27" s="126"/>
      <c r="M27" s="126"/>
      <c r="N27" s="126"/>
    </row>
    <row r="28" spans="1:16" s="3" customFormat="1" ht="31.5" customHeight="1" x14ac:dyDescent="0.2">
      <c r="A28" s="262"/>
      <c r="B28" s="263"/>
      <c r="C28" s="263"/>
      <c r="D28" s="263"/>
      <c r="E28" s="263"/>
      <c r="F28" s="264"/>
      <c r="G28"/>
      <c r="H28"/>
      <c r="I28" s="126"/>
      <c r="J28" s="126"/>
      <c r="K28" s="126"/>
      <c r="L28" s="126"/>
      <c r="M28" s="126"/>
      <c r="N28" s="126"/>
    </row>
    <row r="29" spans="1:16" ht="31.5" customHeight="1" x14ac:dyDescent="0.2">
      <c r="A29" s="265"/>
      <c r="B29" s="266"/>
      <c r="C29" s="266"/>
      <c r="D29" s="266"/>
      <c r="E29" s="266"/>
      <c r="F29" s="267"/>
      <c r="I29" s="126"/>
      <c r="J29" s="126"/>
      <c r="K29" s="126"/>
      <c r="L29" s="126"/>
      <c r="M29" s="126"/>
      <c r="N29" s="126"/>
    </row>
    <row r="30" spans="1:16" ht="31.5" customHeight="1" x14ac:dyDescent="0.2">
      <c r="A30" s="236"/>
      <c r="B30" s="100"/>
      <c r="C30" s="100"/>
      <c r="D30" s="100"/>
      <c r="E30" s="100"/>
      <c r="F30" s="101"/>
      <c r="I30" s="126"/>
      <c r="J30" s="126"/>
      <c r="K30" s="126"/>
      <c r="L30" s="126"/>
      <c r="M30" s="126"/>
      <c r="N30" s="126"/>
    </row>
    <row r="31" spans="1:16" ht="31.5" customHeight="1" x14ac:dyDescent="0.2">
      <c r="A31" s="237"/>
      <c r="B31" s="100"/>
      <c r="C31" s="100"/>
      <c r="D31" s="100"/>
      <c r="E31" s="100"/>
      <c r="F31" s="101"/>
      <c r="I31" s="126"/>
      <c r="J31" s="126"/>
      <c r="K31" s="126"/>
      <c r="L31" s="126"/>
      <c r="M31" s="126"/>
      <c r="N31" s="126"/>
    </row>
    <row r="32" spans="1:16" ht="31.5" customHeight="1" x14ac:dyDescent="0.2">
      <c r="A32" s="238"/>
      <c r="B32" s="103"/>
      <c r="C32" s="103"/>
      <c r="D32" s="103"/>
      <c r="E32" s="103"/>
      <c r="F32" s="104"/>
      <c r="I32" s="126"/>
      <c r="J32" s="126"/>
      <c r="K32" s="126"/>
      <c r="L32" s="126"/>
      <c r="M32" s="126"/>
      <c r="N32" s="126"/>
    </row>
    <row r="33" spans="10:12" customFormat="1" x14ac:dyDescent="0.2">
      <c r="J33" s="3"/>
      <c r="L33" s="15"/>
    </row>
    <row r="34" spans="10:12" customFormat="1" x14ac:dyDescent="0.2">
      <c r="L34" s="15"/>
    </row>
    <row r="35" spans="10:12" customFormat="1" x14ac:dyDescent="0.2">
      <c r="L35" s="15"/>
    </row>
    <row r="36" spans="10:12" customFormat="1" x14ac:dyDescent="0.2">
      <c r="L36" s="15"/>
    </row>
    <row r="38" spans="10:12" customFormat="1" ht="14.25" x14ac:dyDescent="0.2">
      <c r="L38" s="55"/>
    </row>
    <row r="39" spans="10:12" customFormat="1" ht="14.25" x14ac:dyDescent="0.2">
      <c r="L39" s="55"/>
    </row>
  </sheetData>
  <mergeCells count="6">
    <mergeCell ref="A26:F29"/>
    <mergeCell ref="I1:J1"/>
    <mergeCell ref="L2:M3"/>
    <mergeCell ref="A22:F22"/>
    <mergeCell ref="A23:F24"/>
    <mergeCell ref="A25:F25"/>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9"/>
  <sheetViews>
    <sheetView showZeros="0" zoomScaleNormal="100" workbookViewId="0">
      <selection activeCell="C4" sqref="C4:D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9" customWidth="1"/>
    <col min="6" max="6" width="15.28515625" customWidth="1"/>
    <col min="7" max="7" width="2.28515625" customWidth="1"/>
    <col min="8" max="8" width="2.5703125" customWidth="1"/>
    <col min="9" max="9" width="13.140625" style="30"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7"/>
      <c r="B1" s="8"/>
      <c r="C1" s="8"/>
      <c r="D1" s="8"/>
      <c r="E1" s="36" t="s">
        <v>19</v>
      </c>
      <c r="F1" s="37">
        <f>SUM(Menu!B3)</f>
        <v>42299</v>
      </c>
      <c r="G1" s="1"/>
      <c r="I1" s="268" t="s">
        <v>5</v>
      </c>
      <c r="J1" s="269"/>
      <c r="M1" s="10"/>
    </row>
    <row r="2" spans="1:18" s="2" customFormat="1" ht="23.25" customHeight="1" x14ac:dyDescent="0.2">
      <c r="A2" s="46" t="str">
        <f>Menu!B7</f>
        <v>Ofenkürbis mit Rosmarin</v>
      </c>
      <c r="B2" s="47"/>
      <c r="C2" s="47"/>
      <c r="D2" s="45"/>
      <c r="E2" s="38" t="s">
        <v>20</v>
      </c>
      <c r="F2" s="39">
        <f>SUM(Menu!B19)</f>
        <v>5</v>
      </c>
      <c r="I2" s="40">
        <v>8</v>
      </c>
      <c r="J2" s="27" t="s">
        <v>2</v>
      </c>
      <c r="L2" s="270" t="s">
        <v>24</v>
      </c>
      <c r="M2" s="271"/>
      <c r="N2"/>
      <c r="O2"/>
    </row>
    <row r="3" spans="1:18" s="10" customFormat="1" ht="21" customHeight="1" x14ac:dyDescent="0.2">
      <c r="A3" s="12" t="s">
        <v>1</v>
      </c>
      <c r="B3" s="67" t="s">
        <v>0</v>
      </c>
      <c r="C3" s="13" t="s">
        <v>9</v>
      </c>
      <c r="D3" s="41" t="s">
        <v>8</v>
      </c>
      <c r="E3" s="28" t="s">
        <v>6</v>
      </c>
      <c r="F3" s="9" t="s">
        <v>7</v>
      </c>
      <c r="I3" s="28" t="s">
        <v>11</v>
      </c>
      <c r="J3" s="11" t="s">
        <v>3</v>
      </c>
      <c r="L3" s="271"/>
      <c r="M3" s="271"/>
      <c r="N3"/>
      <c r="O3"/>
    </row>
    <row r="4" spans="1:18" ht="27.75" customHeight="1" x14ac:dyDescent="0.2">
      <c r="A4" s="130">
        <f t="shared" ref="A4:A15" si="0">ROUND(SUM(J4*$F$2),2)</f>
        <v>1</v>
      </c>
      <c r="B4" s="48" t="s">
        <v>25</v>
      </c>
      <c r="C4" s="278" t="s">
        <v>179</v>
      </c>
      <c r="D4" s="279"/>
      <c r="E4" s="42"/>
      <c r="F4" s="89">
        <f t="shared" ref="F4:F20" si="1">SUM(E4*A4)</f>
        <v>0</v>
      </c>
      <c r="I4" s="131">
        <v>1.6</v>
      </c>
      <c r="J4" s="120">
        <f t="shared" ref="J4:J20" si="2">I4/$I$2</f>
        <v>0.2</v>
      </c>
      <c r="K4" s="17"/>
      <c r="L4" s="53" t="s">
        <v>25</v>
      </c>
      <c r="M4" s="53">
        <v>0.25</v>
      </c>
      <c r="N4" s="52"/>
      <c r="P4" s="52"/>
      <c r="Q4" s="53"/>
      <c r="R4" s="53"/>
    </row>
    <row r="5" spans="1:18" ht="21.75" customHeight="1" x14ac:dyDescent="0.2">
      <c r="A5" s="117">
        <f t="shared" si="0"/>
        <v>1.25</v>
      </c>
      <c r="B5" s="49" t="s">
        <v>72</v>
      </c>
      <c r="C5" s="128" t="s">
        <v>73</v>
      </c>
      <c r="D5" s="78"/>
      <c r="E5" s="43"/>
      <c r="F5" s="90">
        <f t="shared" si="1"/>
        <v>0</v>
      </c>
      <c r="I5" s="123">
        <v>2</v>
      </c>
      <c r="J5" s="122">
        <f t="shared" si="2"/>
        <v>0.25</v>
      </c>
      <c r="K5" s="17"/>
      <c r="L5" s="53" t="s">
        <v>112</v>
      </c>
      <c r="M5" s="53">
        <v>1.25</v>
      </c>
      <c r="N5" s="52"/>
      <c r="P5" s="52"/>
      <c r="Q5" s="53"/>
      <c r="R5" s="53"/>
    </row>
    <row r="6" spans="1:18" ht="21.75" customHeight="1" x14ac:dyDescent="0.2">
      <c r="A6" s="117">
        <v>4</v>
      </c>
      <c r="B6" s="49" t="s">
        <v>180</v>
      </c>
      <c r="C6" s="128" t="s">
        <v>75</v>
      </c>
      <c r="D6" s="78"/>
      <c r="E6" s="43"/>
      <c r="F6" s="90">
        <f>SUM(E6*A6)</f>
        <v>0</v>
      </c>
      <c r="I6" s="123">
        <v>6</v>
      </c>
      <c r="J6" s="122">
        <f t="shared" si="2"/>
        <v>0.75</v>
      </c>
      <c r="K6" s="17"/>
      <c r="L6" s="53" t="s">
        <v>21</v>
      </c>
      <c r="M6" s="53" t="s">
        <v>26</v>
      </c>
      <c r="N6" s="52"/>
      <c r="P6" s="52"/>
      <c r="Q6" s="53"/>
      <c r="R6" s="53"/>
    </row>
    <row r="7" spans="1:18" ht="21.75" customHeight="1" x14ac:dyDescent="0.2">
      <c r="A7" s="117">
        <f t="shared" si="0"/>
        <v>1.25</v>
      </c>
      <c r="B7" s="49" t="s">
        <v>21</v>
      </c>
      <c r="C7" s="128" t="s">
        <v>76</v>
      </c>
      <c r="D7" s="78"/>
      <c r="E7" s="43"/>
      <c r="F7" s="90">
        <f>SUM(E7*A7)</f>
        <v>0</v>
      </c>
      <c r="I7" s="123">
        <v>2</v>
      </c>
      <c r="J7" s="122">
        <f t="shared" si="2"/>
        <v>0.25</v>
      </c>
      <c r="K7" s="17"/>
      <c r="L7" s="53" t="s">
        <v>34</v>
      </c>
      <c r="M7" s="53" t="s">
        <v>31</v>
      </c>
      <c r="Q7" s="53"/>
    </row>
    <row r="8" spans="1:18" ht="21.75" customHeight="1" x14ac:dyDescent="0.2">
      <c r="A8" s="117">
        <f t="shared" si="0"/>
        <v>1.25</v>
      </c>
      <c r="B8" s="49" t="s">
        <v>21</v>
      </c>
      <c r="C8" s="128" t="s">
        <v>50</v>
      </c>
      <c r="D8" s="78"/>
      <c r="E8" s="43"/>
      <c r="F8" s="90">
        <f>SUM(E8*A8)</f>
        <v>0</v>
      </c>
      <c r="I8" s="123">
        <v>2</v>
      </c>
      <c r="J8" s="122">
        <f t="shared" si="2"/>
        <v>0.25</v>
      </c>
      <c r="K8" s="17"/>
      <c r="L8" s="53" t="s">
        <v>22</v>
      </c>
      <c r="M8" s="53">
        <v>1</v>
      </c>
      <c r="Q8" s="53"/>
    </row>
    <row r="9" spans="1:18" ht="21.75" customHeight="1" x14ac:dyDescent="0.2">
      <c r="A9" s="90">
        <f t="shared" si="0"/>
        <v>0</v>
      </c>
      <c r="B9" s="49"/>
      <c r="C9" s="128"/>
      <c r="D9" s="78"/>
      <c r="E9" s="43"/>
      <c r="F9" s="90">
        <f t="shared" si="1"/>
        <v>0</v>
      </c>
      <c r="I9" s="121"/>
      <c r="J9" s="122">
        <f t="shared" si="2"/>
        <v>0</v>
      </c>
      <c r="K9" s="17"/>
      <c r="L9" s="53" t="s">
        <v>23</v>
      </c>
      <c r="M9" s="53" t="s">
        <v>27</v>
      </c>
      <c r="Q9" s="53"/>
    </row>
    <row r="10" spans="1:18" ht="21.75" customHeight="1" x14ac:dyDescent="0.2">
      <c r="A10" s="90">
        <f t="shared" si="0"/>
        <v>0</v>
      </c>
      <c r="B10" s="49"/>
      <c r="C10" s="128" t="s">
        <v>77</v>
      </c>
      <c r="D10" s="78"/>
      <c r="E10" s="43"/>
      <c r="F10" s="90">
        <f t="shared" si="1"/>
        <v>0</v>
      </c>
      <c r="I10" s="121"/>
      <c r="J10" s="122">
        <f t="shared" si="2"/>
        <v>0</v>
      </c>
      <c r="K10" s="17"/>
      <c r="L10" s="53" t="s">
        <v>28</v>
      </c>
      <c r="M10" s="53" t="s">
        <v>29</v>
      </c>
      <c r="Q10" s="53"/>
    </row>
    <row r="11" spans="1:18" ht="21.75" customHeight="1" x14ac:dyDescent="0.2">
      <c r="A11" s="90">
        <f t="shared" si="0"/>
        <v>0</v>
      </c>
      <c r="B11" s="49"/>
      <c r="C11" s="128" t="s">
        <v>78</v>
      </c>
      <c r="D11" s="78"/>
      <c r="E11" s="43"/>
      <c r="F11" s="90">
        <f t="shared" si="1"/>
        <v>0</v>
      </c>
      <c r="I11" s="121"/>
      <c r="J11" s="122">
        <f t="shared" si="2"/>
        <v>0</v>
      </c>
      <c r="K11" s="17"/>
      <c r="L11" s="54" t="s">
        <v>32</v>
      </c>
      <c r="Q11" s="53"/>
    </row>
    <row r="12" spans="1:18" ht="21.75" customHeight="1" x14ac:dyDescent="0.2">
      <c r="A12" s="90">
        <f t="shared" si="0"/>
        <v>0</v>
      </c>
      <c r="B12" s="49"/>
      <c r="C12" s="56"/>
      <c r="D12" s="78"/>
      <c r="E12" s="43"/>
      <c r="F12" s="90">
        <f t="shared" si="1"/>
        <v>0</v>
      </c>
      <c r="I12" s="121"/>
      <c r="J12" s="122">
        <f t="shared" si="2"/>
        <v>0</v>
      </c>
      <c r="K12" s="17"/>
      <c r="M12" s="10"/>
      <c r="Q12" s="53"/>
    </row>
    <row r="13" spans="1:18" ht="21.75" customHeight="1" x14ac:dyDescent="0.2">
      <c r="A13" s="90">
        <f t="shared" si="0"/>
        <v>0</v>
      </c>
      <c r="B13" s="49"/>
      <c r="C13" s="280" t="s">
        <v>181</v>
      </c>
      <c r="D13" s="281"/>
      <c r="E13" s="43"/>
      <c r="F13" s="90">
        <f t="shared" si="1"/>
        <v>0</v>
      </c>
      <c r="I13" s="121"/>
      <c r="J13" s="122">
        <f t="shared" si="2"/>
        <v>0</v>
      </c>
      <c r="K13" s="17"/>
      <c r="M13" s="10"/>
      <c r="Q13" s="53"/>
    </row>
    <row r="14" spans="1:18" ht="21.75" customHeight="1" x14ac:dyDescent="0.2">
      <c r="A14" s="90">
        <f t="shared" si="0"/>
        <v>0</v>
      </c>
      <c r="B14" s="49"/>
      <c r="C14" s="56"/>
      <c r="D14" s="78"/>
      <c r="E14" s="43"/>
      <c r="F14" s="90">
        <f t="shared" si="1"/>
        <v>0</v>
      </c>
      <c r="I14" s="121"/>
      <c r="J14" s="122">
        <f t="shared" si="2"/>
        <v>0</v>
      </c>
      <c r="K14" s="17"/>
      <c r="Q14" s="53"/>
    </row>
    <row r="15" spans="1:18" ht="21.75" customHeight="1" x14ac:dyDescent="0.2">
      <c r="A15" s="90">
        <f t="shared" si="0"/>
        <v>0</v>
      </c>
      <c r="B15" s="49"/>
      <c r="C15" s="56"/>
      <c r="D15" s="78"/>
      <c r="E15" s="43"/>
      <c r="F15" s="90">
        <f t="shared" si="1"/>
        <v>0</v>
      </c>
      <c r="I15" s="121"/>
      <c r="J15" s="122">
        <f t="shared" si="2"/>
        <v>0</v>
      </c>
      <c r="K15" s="17"/>
      <c r="Q15" s="53"/>
    </row>
    <row r="16" spans="1:18" ht="21.75" customHeight="1" x14ac:dyDescent="0.2">
      <c r="A16" s="90">
        <f>ROUND(SUM(J16*$F$2),2)</f>
        <v>0</v>
      </c>
      <c r="B16" s="49"/>
      <c r="C16" s="56"/>
      <c r="D16" s="78"/>
      <c r="E16" s="43"/>
      <c r="F16" s="90">
        <f t="shared" si="1"/>
        <v>0</v>
      </c>
      <c r="I16" s="121"/>
      <c r="J16" s="122">
        <f t="shared" si="2"/>
        <v>0</v>
      </c>
      <c r="K16" s="17"/>
      <c r="Q16" s="53"/>
    </row>
    <row r="17" spans="1:15" ht="21.75" customHeight="1" x14ac:dyDescent="0.2">
      <c r="A17" s="90">
        <f>ROUND(SUM(J17*$F$2),2)</f>
        <v>0</v>
      </c>
      <c r="B17" s="49"/>
      <c r="C17" s="56"/>
      <c r="D17" s="78"/>
      <c r="E17" s="43"/>
      <c r="F17" s="90">
        <f t="shared" si="1"/>
        <v>0</v>
      </c>
      <c r="I17" s="121"/>
      <c r="J17" s="122">
        <f t="shared" si="2"/>
        <v>0</v>
      </c>
      <c r="K17" s="17"/>
    </row>
    <row r="18" spans="1:15" ht="21.75" customHeight="1" x14ac:dyDescent="0.2">
      <c r="A18" s="91">
        <f>ROUND(SUM(J18*$F$2),2)</f>
        <v>0</v>
      </c>
      <c r="B18" s="49"/>
      <c r="C18" s="56"/>
      <c r="D18" s="78"/>
      <c r="E18" s="43"/>
      <c r="F18" s="91">
        <f t="shared" si="1"/>
        <v>0</v>
      </c>
      <c r="I18" s="121"/>
      <c r="J18" s="122">
        <f t="shared" si="2"/>
        <v>0</v>
      </c>
      <c r="K18" s="17"/>
    </row>
    <row r="19" spans="1:15" ht="21.75" customHeight="1" x14ac:dyDescent="0.2">
      <c r="A19" s="91">
        <f>ROUND(SUM(J19*$F$2),2)</f>
        <v>0</v>
      </c>
      <c r="B19" s="49"/>
      <c r="C19" s="56"/>
      <c r="D19" s="78"/>
      <c r="E19" s="43"/>
      <c r="F19" s="91">
        <f t="shared" si="1"/>
        <v>0</v>
      </c>
      <c r="I19" s="121"/>
      <c r="J19" s="122">
        <f t="shared" si="2"/>
        <v>0</v>
      </c>
    </row>
    <row r="20" spans="1:15" ht="21.75" customHeight="1" x14ac:dyDescent="0.2">
      <c r="A20" s="91">
        <f>ROUND(SUM(J20*$F$2),2)</f>
        <v>0</v>
      </c>
      <c r="B20" s="60"/>
      <c r="C20" s="68"/>
      <c r="D20" s="79"/>
      <c r="E20" s="43"/>
      <c r="F20" s="92">
        <f t="shared" si="1"/>
        <v>0</v>
      </c>
      <c r="I20" s="129"/>
      <c r="J20" s="125">
        <f t="shared" si="2"/>
        <v>0</v>
      </c>
    </row>
    <row r="21" spans="1:15" s="3" customFormat="1" ht="22.5" customHeight="1" x14ac:dyDescent="0.2">
      <c r="A21" s="93" t="s">
        <v>18</v>
      </c>
      <c r="B21" s="94"/>
      <c r="C21" s="94"/>
      <c r="D21" s="95"/>
      <c r="E21" s="95"/>
      <c r="F21" s="96"/>
      <c r="G21"/>
      <c r="H21"/>
      <c r="L21" s="35"/>
    </row>
    <row r="22" spans="1:15" ht="31.5" customHeight="1" x14ac:dyDescent="0.2">
      <c r="A22" s="272" t="s">
        <v>159</v>
      </c>
      <c r="B22" s="273"/>
      <c r="C22" s="273"/>
      <c r="D22" s="273"/>
      <c r="E22" s="273"/>
      <c r="F22" s="274"/>
      <c r="I22" s="3"/>
      <c r="J22" s="3"/>
      <c r="K22" s="3"/>
      <c r="L22" s="3"/>
      <c r="M22" s="3"/>
      <c r="N22" s="3"/>
      <c r="O22" s="3"/>
    </row>
    <row r="23" spans="1:15" ht="31.5" customHeight="1" x14ac:dyDescent="0.2">
      <c r="A23" s="275" t="s">
        <v>79</v>
      </c>
      <c r="B23" s="276"/>
      <c r="C23" s="276"/>
      <c r="D23" s="276"/>
      <c r="E23" s="276"/>
      <c r="F23" s="277"/>
      <c r="I23" s="3"/>
      <c r="J23" s="3"/>
      <c r="K23" s="3"/>
      <c r="L23" s="3"/>
      <c r="M23" s="3"/>
      <c r="N23" s="3"/>
      <c r="O23" s="3"/>
    </row>
    <row r="24" spans="1:15" ht="34.5" customHeight="1" x14ac:dyDescent="0.2">
      <c r="A24" s="275" t="s">
        <v>80</v>
      </c>
      <c r="B24" s="276"/>
      <c r="C24" s="276"/>
      <c r="D24" s="276"/>
      <c r="E24" s="276"/>
      <c r="F24" s="277"/>
      <c r="I24" s="3"/>
      <c r="J24" s="3"/>
      <c r="K24" s="3"/>
      <c r="L24" s="3"/>
      <c r="M24" s="3"/>
      <c r="N24" s="3"/>
      <c r="O24" s="3"/>
    </row>
    <row r="25" spans="1:15" ht="34.5" customHeight="1" x14ac:dyDescent="0.2">
      <c r="A25" s="259" t="s">
        <v>81</v>
      </c>
      <c r="B25" s="260"/>
      <c r="C25" s="260"/>
      <c r="D25" s="260"/>
      <c r="E25" s="260"/>
      <c r="F25" s="261"/>
      <c r="I25" s="3"/>
      <c r="J25" s="3"/>
      <c r="K25" s="3"/>
      <c r="L25" s="3"/>
      <c r="M25" s="3"/>
      <c r="N25" s="3"/>
      <c r="O25" s="3"/>
    </row>
    <row r="26" spans="1:15" ht="34.5" customHeight="1" x14ac:dyDescent="0.2">
      <c r="A26" s="265"/>
      <c r="B26" s="266"/>
      <c r="C26" s="266"/>
      <c r="D26" s="266"/>
      <c r="E26" s="266"/>
      <c r="F26" s="267"/>
      <c r="I26" s="3"/>
      <c r="J26" s="3"/>
      <c r="K26" s="3"/>
      <c r="L26" s="3"/>
      <c r="M26" s="3"/>
      <c r="N26" s="3"/>
      <c r="O26" s="3"/>
    </row>
    <row r="27" spans="1:15" ht="34.5" customHeight="1" x14ac:dyDescent="0.2">
      <c r="A27" s="275" t="s">
        <v>160</v>
      </c>
      <c r="B27" s="276"/>
      <c r="C27" s="276"/>
      <c r="D27" s="276"/>
      <c r="E27" s="276"/>
      <c r="F27" s="277"/>
      <c r="I27" s="3"/>
      <c r="J27" s="3"/>
      <c r="K27" s="3"/>
      <c r="L27" s="3"/>
      <c r="M27" s="3"/>
      <c r="N27" s="3"/>
      <c r="O27" s="3"/>
    </row>
    <row r="28" spans="1:15" s="3" customFormat="1" ht="34.5" customHeight="1" x14ac:dyDescent="0.2">
      <c r="A28" s="239" t="s">
        <v>82</v>
      </c>
      <c r="B28" s="100"/>
      <c r="C28" s="100"/>
      <c r="D28" s="100"/>
      <c r="E28" s="100"/>
      <c r="F28" s="101"/>
      <c r="G28"/>
      <c r="H28"/>
    </row>
    <row r="29" spans="1:15" ht="34.5" customHeight="1" x14ac:dyDescent="0.2">
      <c r="A29" s="259" t="s">
        <v>158</v>
      </c>
      <c r="B29" s="260"/>
      <c r="C29" s="260"/>
      <c r="D29" s="260"/>
      <c r="E29" s="260"/>
      <c r="F29" s="261"/>
      <c r="I29" s="3"/>
      <c r="J29" s="3"/>
      <c r="K29" s="3"/>
      <c r="L29" s="3"/>
      <c r="M29" s="3"/>
      <c r="N29" s="3"/>
      <c r="O29" s="3"/>
    </row>
    <row r="30" spans="1:15" ht="34.5" customHeight="1" x14ac:dyDescent="0.2">
      <c r="A30" s="265"/>
      <c r="B30" s="266"/>
      <c r="C30" s="266"/>
      <c r="D30" s="266"/>
      <c r="E30" s="266"/>
      <c r="F30" s="267"/>
      <c r="I30" s="3"/>
      <c r="J30" s="3"/>
      <c r="K30" s="3"/>
      <c r="L30" s="3"/>
      <c r="M30" s="3"/>
      <c r="N30" s="3"/>
      <c r="O30" s="3"/>
    </row>
    <row r="31" spans="1:15" ht="34.5" customHeight="1" x14ac:dyDescent="0.2">
      <c r="A31" s="237"/>
      <c r="B31" s="100"/>
      <c r="C31" s="100"/>
      <c r="D31" s="100"/>
      <c r="E31" s="100"/>
      <c r="F31" s="101"/>
      <c r="I31" s="3"/>
      <c r="J31" s="3"/>
      <c r="K31" s="3"/>
      <c r="L31" s="3"/>
      <c r="M31" s="3"/>
      <c r="N31" s="3"/>
      <c r="O31" s="3"/>
    </row>
    <row r="32" spans="1:15" ht="34.5" customHeight="1" x14ac:dyDescent="0.2">
      <c r="A32" s="238"/>
      <c r="B32" s="103"/>
      <c r="C32" s="103"/>
      <c r="D32" s="103"/>
      <c r="E32" s="103"/>
      <c r="F32" s="104"/>
      <c r="I32" s="3"/>
      <c r="J32" s="3"/>
      <c r="K32" s="3"/>
      <c r="L32" s="3"/>
      <c r="M32" s="3"/>
      <c r="N32" s="3"/>
      <c r="O32" s="3"/>
    </row>
    <row r="33" spans="5:12" x14ac:dyDescent="0.2">
      <c r="E33"/>
      <c r="I33" s="3"/>
      <c r="J33" s="3"/>
    </row>
    <row r="34" spans="5:12" x14ac:dyDescent="0.2">
      <c r="I34" s="3"/>
    </row>
    <row r="35" spans="5:12" x14ac:dyDescent="0.2">
      <c r="I35" s="3"/>
    </row>
    <row r="38" spans="5:12" ht="14.25" x14ac:dyDescent="0.2">
      <c r="E38"/>
      <c r="I38"/>
      <c r="L38" s="55"/>
    </row>
    <row r="39" spans="5:12" ht="14.25" x14ac:dyDescent="0.2">
      <c r="E39"/>
      <c r="I39"/>
      <c r="L39" s="55"/>
    </row>
  </sheetData>
  <mergeCells count="10">
    <mergeCell ref="A29:F30"/>
    <mergeCell ref="I1:J1"/>
    <mergeCell ref="L2:M3"/>
    <mergeCell ref="A22:F22"/>
    <mergeCell ref="A23:F23"/>
    <mergeCell ref="A24:F24"/>
    <mergeCell ref="A25:F26"/>
    <mergeCell ref="A27:F27"/>
    <mergeCell ref="C4:D4"/>
    <mergeCell ref="C13:D13"/>
  </mergeCells>
  <phoneticPr fontId="0" type="noConversion"/>
  <pageMargins left="0.63" right="0.21875" top="0.39370078740157483" bottom="0.43307086614173229" header="0.23622047244094491" footer="0.19685039370078741"/>
  <pageSetup paperSize="9"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39"/>
  <sheetViews>
    <sheetView showZeros="0" topLeftCell="A19" zoomScaleNormal="100" workbookViewId="0">
      <selection activeCell="E1" sqref="E1"/>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9" customWidth="1"/>
    <col min="6" max="6" width="15.28515625" customWidth="1"/>
    <col min="7" max="7" width="2.28515625" customWidth="1"/>
    <col min="8" max="8" width="2.5703125" customWidth="1"/>
    <col min="9" max="9" width="13.140625" style="30"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7"/>
      <c r="B1" s="8"/>
      <c r="C1" s="8"/>
      <c r="D1" s="8"/>
      <c r="E1" s="36" t="s">
        <v>19</v>
      </c>
      <c r="F1" s="37">
        <f>SUM(Menu!B3)</f>
        <v>42299</v>
      </c>
      <c r="G1" s="1"/>
      <c r="I1" s="268" t="s">
        <v>5</v>
      </c>
      <c r="J1" s="269"/>
      <c r="M1" s="10"/>
    </row>
    <row r="2" spans="1:18" s="2" customFormat="1" ht="23.25" customHeight="1" x14ac:dyDescent="0.2">
      <c r="A2" s="46" t="str">
        <f>Menu!B9</f>
        <v>Zuccinischnitzel mit Sesammantel</v>
      </c>
      <c r="B2" s="47"/>
      <c r="C2" s="47"/>
      <c r="D2" s="45"/>
      <c r="E2" s="38" t="s">
        <v>20</v>
      </c>
      <c r="F2" s="39">
        <f>Menu!B19</f>
        <v>5</v>
      </c>
      <c r="I2" s="40">
        <v>5</v>
      </c>
      <c r="J2" s="27" t="s">
        <v>2</v>
      </c>
      <c r="L2" s="270" t="s">
        <v>24</v>
      </c>
      <c r="M2" s="271"/>
      <c r="N2"/>
      <c r="O2"/>
    </row>
    <row r="3" spans="1:18" s="10" customFormat="1" ht="21" customHeight="1" x14ac:dyDescent="0.2">
      <c r="A3" s="12" t="s">
        <v>1</v>
      </c>
      <c r="B3" s="67" t="s">
        <v>0</v>
      </c>
      <c r="C3" s="13" t="s">
        <v>9</v>
      </c>
      <c r="D3" s="41" t="s">
        <v>8</v>
      </c>
      <c r="E3" s="28" t="s">
        <v>6</v>
      </c>
      <c r="F3" s="9" t="s">
        <v>7</v>
      </c>
      <c r="I3" s="28" t="s">
        <v>11</v>
      </c>
      <c r="J3" s="11" t="s">
        <v>3</v>
      </c>
      <c r="L3" s="271"/>
      <c r="M3" s="271"/>
      <c r="N3"/>
      <c r="O3"/>
    </row>
    <row r="4" spans="1:18" ht="21.75" customHeight="1" x14ac:dyDescent="0.2">
      <c r="A4" s="135">
        <f>ROUND(SUM(J4*$F$2),2)</f>
        <v>2</v>
      </c>
      <c r="B4" s="48" t="s">
        <v>71</v>
      </c>
      <c r="C4" s="127" t="s">
        <v>83</v>
      </c>
      <c r="D4" s="77"/>
      <c r="E4" s="42"/>
      <c r="F4" s="89">
        <f t="shared" ref="F4:F19" si="0">SUM(E4*A4)</f>
        <v>0</v>
      </c>
      <c r="I4" s="136">
        <v>2</v>
      </c>
      <c r="J4" s="120">
        <f t="shared" ref="J4:J15" si="1">I4/$I$2</f>
        <v>0.4</v>
      </c>
      <c r="K4" s="17"/>
      <c r="L4" s="53" t="s">
        <v>25</v>
      </c>
      <c r="M4" s="53">
        <v>0.25</v>
      </c>
      <c r="N4" s="52"/>
      <c r="P4" s="52"/>
      <c r="Q4" s="53"/>
      <c r="R4" s="53"/>
    </row>
    <row r="5" spans="1:18" ht="21.75" customHeight="1" x14ac:dyDescent="0.2">
      <c r="A5" s="90">
        <f>ROUND(SUM(J5*$F$2),2)</f>
        <v>0.04</v>
      </c>
      <c r="B5" s="49" t="s">
        <v>25</v>
      </c>
      <c r="C5" s="128" t="s">
        <v>84</v>
      </c>
      <c r="D5" s="78"/>
      <c r="E5" s="43"/>
      <c r="F5" s="90">
        <f t="shared" si="0"/>
        <v>0</v>
      </c>
      <c r="I5" s="121">
        <v>0.04</v>
      </c>
      <c r="J5" s="122">
        <f t="shared" si="1"/>
        <v>8.0000000000000002E-3</v>
      </c>
      <c r="K5" s="17"/>
      <c r="L5" s="53" t="s">
        <v>112</v>
      </c>
      <c r="M5" s="53">
        <v>1.25</v>
      </c>
      <c r="N5" s="52"/>
      <c r="P5" s="52"/>
      <c r="Q5" s="53"/>
      <c r="R5" s="53"/>
    </row>
    <row r="6" spans="1:18" ht="21.75" customHeight="1" x14ac:dyDescent="0.2">
      <c r="A6" s="90">
        <f t="shared" ref="A6:A12" si="2">ROUND(SUM(J6*$F$2),2)</f>
        <v>0.08</v>
      </c>
      <c r="B6" s="49" t="s">
        <v>25</v>
      </c>
      <c r="C6" s="128" t="s">
        <v>85</v>
      </c>
      <c r="D6" s="78"/>
      <c r="E6" s="43"/>
      <c r="F6" s="90">
        <f t="shared" si="0"/>
        <v>0</v>
      </c>
      <c r="I6" s="121">
        <v>0.08</v>
      </c>
      <c r="J6" s="122">
        <f t="shared" si="1"/>
        <v>1.6E-2</v>
      </c>
      <c r="K6" s="17"/>
      <c r="L6" s="53" t="s">
        <v>21</v>
      </c>
      <c r="M6" s="53" t="s">
        <v>26</v>
      </c>
      <c r="N6" s="52"/>
      <c r="P6" s="52"/>
      <c r="Q6" s="53"/>
      <c r="R6" s="53"/>
    </row>
    <row r="7" spans="1:18" ht="21.75" customHeight="1" x14ac:dyDescent="0.2">
      <c r="A7" s="138">
        <f t="shared" si="2"/>
        <v>7</v>
      </c>
      <c r="B7" s="49" t="s">
        <v>21</v>
      </c>
      <c r="C7" s="128" t="s">
        <v>86</v>
      </c>
      <c r="D7" s="78"/>
      <c r="E7" s="43"/>
      <c r="F7" s="90">
        <f t="shared" si="0"/>
        <v>0</v>
      </c>
      <c r="I7" s="137">
        <v>7</v>
      </c>
      <c r="J7" s="122">
        <f t="shared" si="1"/>
        <v>1.4</v>
      </c>
      <c r="K7" s="17"/>
      <c r="L7" s="53" t="s">
        <v>34</v>
      </c>
      <c r="M7" s="53" t="s">
        <v>31</v>
      </c>
      <c r="Q7" s="53"/>
    </row>
    <row r="8" spans="1:18" ht="21.75" customHeight="1" x14ac:dyDescent="0.2">
      <c r="A8" s="138">
        <f t="shared" si="2"/>
        <v>2.5</v>
      </c>
      <c r="B8" s="49" t="s">
        <v>21</v>
      </c>
      <c r="C8" s="128" t="s">
        <v>87</v>
      </c>
      <c r="D8" s="78"/>
      <c r="E8" s="43"/>
      <c r="F8" s="90">
        <f t="shared" si="0"/>
        <v>0</v>
      </c>
      <c r="I8" s="137">
        <v>2.5</v>
      </c>
      <c r="J8" s="122">
        <f t="shared" si="1"/>
        <v>0.5</v>
      </c>
      <c r="K8" s="17"/>
      <c r="L8" s="53" t="s">
        <v>22</v>
      </c>
      <c r="M8" s="53">
        <v>1</v>
      </c>
      <c r="Q8" s="53"/>
    </row>
    <row r="9" spans="1:18" ht="21.75" customHeight="1" x14ac:dyDescent="0.2">
      <c r="A9" s="90">
        <f t="shared" si="2"/>
        <v>0</v>
      </c>
      <c r="B9" s="49"/>
      <c r="C9" s="128" t="s">
        <v>163</v>
      </c>
      <c r="D9" s="78"/>
      <c r="E9" s="43"/>
      <c r="F9" s="90">
        <f t="shared" si="0"/>
        <v>0</v>
      </c>
      <c r="I9" s="121"/>
      <c r="J9" s="122">
        <f t="shared" si="1"/>
        <v>0</v>
      </c>
      <c r="K9" s="17"/>
      <c r="L9" s="53" t="s">
        <v>23</v>
      </c>
      <c r="M9" s="53" t="s">
        <v>27</v>
      </c>
      <c r="Q9" s="53"/>
    </row>
    <row r="10" spans="1:18" ht="21.75" customHeight="1" x14ac:dyDescent="0.2">
      <c r="A10" s="90">
        <f>ROUND(SUM(J10*$F$2),2)</f>
        <v>0.08</v>
      </c>
      <c r="B10" s="49" t="s">
        <v>25</v>
      </c>
      <c r="C10" s="128" t="s">
        <v>88</v>
      </c>
      <c r="D10" s="78"/>
      <c r="E10" s="43"/>
      <c r="F10" s="90">
        <f t="shared" si="0"/>
        <v>0</v>
      </c>
      <c r="I10" s="121">
        <v>0.08</v>
      </c>
      <c r="J10" s="122">
        <f t="shared" si="1"/>
        <v>1.6E-2</v>
      </c>
      <c r="K10" s="17"/>
      <c r="L10" s="53" t="s">
        <v>28</v>
      </c>
      <c r="M10" s="53" t="s">
        <v>29</v>
      </c>
      <c r="Q10" s="53"/>
    </row>
    <row r="11" spans="1:18" ht="21.75" customHeight="1" x14ac:dyDescent="0.2">
      <c r="A11" s="117">
        <f>ROUND(SUM(J11*$F$2),2)</f>
        <v>8</v>
      </c>
      <c r="B11" s="49" t="s">
        <v>21</v>
      </c>
      <c r="C11" s="128" t="s">
        <v>89</v>
      </c>
      <c r="D11" s="78"/>
      <c r="E11" s="43"/>
      <c r="F11" s="90">
        <f t="shared" si="0"/>
        <v>0</v>
      </c>
      <c r="I11" s="123">
        <v>8</v>
      </c>
      <c r="J11" s="122">
        <f t="shared" si="1"/>
        <v>1.6</v>
      </c>
      <c r="K11" s="17"/>
      <c r="L11" s="54" t="s">
        <v>32</v>
      </c>
      <c r="Q11" s="53"/>
    </row>
    <row r="12" spans="1:18" ht="21.75" customHeight="1" x14ac:dyDescent="0.2">
      <c r="A12" s="117">
        <f t="shared" si="2"/>
        <v>1</v>
      </c>
      <c r="B12" s="49" t="s">
        <v>71</v>
      </c>
      <c r="C12" s="128" t="s">
        <v>90</v>
      </c>
      <c r="D12" s="78"/>
      <c r="E12" s="43"/>
      <c r="F12" s="90">
        <f t="shared" si="0"/>
        <v>0</v>
      </c>
      <c r="I12" s="123">
        <v>1</v>
      </c>
      <c r="J12" s="122">
        <f t="shared" si="1"/>
        <v>0.2</v>
      </c>
      <c r="K12" s="17"/>
      <c r="M12" s="10"/>
      <c r="Q12" s="53"/>
    </row>
    <row r="13" spans="1:18" ht="21.75" customHeight="1" x14ac:dyDescent="0.2">
      <c r="A13" s="90">
        <f t="shared" ref="A13:A20" si="3">ROUND(SUM(J13*$F$2),2)</f>
        <v>0</v>
      </c>
      <c r="B13" s="49"/>
      <c r="C13" s="56"/>
      <c r="D13" s="78"/>
      <c r="E13" s="43"/>
      <c r="F13" s="90">
        <f t="shared" si="0"/>
        <v>0</v>
      </c>
      <c r="I13" s="121"/>
      <c r="J13" s="122">
        <f t="shared" si="1"/>
        <v>0</v>
      </c>
      <c r="K13" s="17"/>
      <c r="M13" s="10"/>
      <c r="Q13" s="53"/>
    </row>
    <row r="14" spans="1:18" ht="21.75" customHeight="1" x14ac:dyDescent="0.2">
      <c r="A14" s="90">
        <f t="shared" si="3"/>
        <v>0</v>
      </c>
      <c r="B14" s="49"/>
      <c r="C14" s="56"/>
      <c r="D14" s="78"/>
      <c r="E14" s="43"/>
      <c r="F14" s="90">
        <f t="shared" si="0"/>
        <v>0</v>
      </c>
      <c r="I14" s="121"/>
      <c r="J14" s="122">
        <f t="shared" si="1"/>
        <v>0</v>
      </c>
      <c r="K14" s="17"/>
      <c r="Q14" s="53"/>
    </row>
    <row r="15" spans="1:18" ht="21.75" customHeight="1" x14ac:dyDescent="0.2">
      <c r="A15" s="90">
        <f t="shared" si="3"/>
        <v>0</v>
      </c>
      <c r="B15" s="49"/>
      <c r="C15" s="56"/>
      <c r="D15" s="78"/>
      <c r="E15" s="43"/>
      <c r="F15" s="90">
        <f t="shared" si="0"/>
        <v>0</v>
      </c>
      <c r="I15" s="121"/>
      <c r="J15" s="122">
        <f t="shared" si="1"/>
        <v>0</v>
      </c>
      <c r="K15" s="17"/>
      <c r="Q15" s="53"/>
    </row>
    <row r="16" spans="1:18" ht="21.75" customHeight="1" x14ac:dyDescent="0.2">
      <c r="A16" s="90">
        <f t="shared" si="3"/>
        <v>0</v>
      </c>
      <c r="B16" s="49"/>
      <c r="C16" s="56"/>
      <c r="D16" s="78"/>
      <c r="E16" s="43"/>
      <c r="F16" s="90">
        <f t="shared" si="0"/>
        <v>0</v>
      </c>
      <c r="I16" s="121"/>
      <c r="J16" s="122">
        <f t="shared" ref="J16:J20" si="4">I16/$I$2</f>
        <v>0</v>
      </c>
      <c r="K16" s="17"/>
      <c r="Q16" s="53"/>
    </row>
    <row r="17" spans="1:12" ht="21.75" customHeight="1" x14ac:dyDescent="0.2">
      <c r="A17" s="90">
        <f t="shared" si="3"/>
        <v>0</v>
      </c>
      <c r="B17" s="49"/>
      <c r="C17" s="56"/>
      <c r="D17" s="78"/>
      <c r="E17" s="43"/>
      <c r="F17" s="90">
        <f t="shared" si="0"/>
        <v>0</v>
      </c>
      <c r="I17" s="121"/>
      <c r="J17" s="122">
        <f t="shared" si="4"/>
        <v>0</v>
      </c>
      <c r="K17" s="17"/>
    </row>
    <row r="18" spans="1:12" ht="21.75" customHeight="1" x14ac:dyDescent="0.2">
      <c r="A18" s="91">
        <f t="shared" si="3"/>
        <v>0</v>
      </c>
      <c r="B18" s="49"/>
      <c r="C18" s="56"/>
      <c r="D18" s="78"/>
      <c r="E18" s="43"/>
      <c r="F18" s="91">
        <f t="shared" si="0"/>
        <v>0</v>
      </c>
      <c r="I18" s="121"/>
      <c r="J18" s="122">
        <f t="shared" si="4"/>
        <v>0</v>
      </c>
      <c r="K18" s="17"/>
    </row>
    <row r="19" spans="1:12" ht="21.75" customHeight="1" x14ac:dyDescent="0.2">
      <c r="A19" s="91">
        <f t="shared" si="3"/>
        <v>0</v>
      </c>
      <c r="B19" s="49"/>
      <c r="C19" s="56"/>
      <c r="D19" s="78"/>
      <c r="E19" s="43"/>
      <c r="F19" s="91">
        <f t="shared" si="0"/>
        <v>0</v>
      </c>
      <c r="I19" s="121"/>
      <c r="J19" s="122">
        <f t="shared" si="4"/>
        <v>0</v>
      </c>
    </row>
    <row r="20" spans="1:12" ht="21.75" customHeight="1" x14ac:dyDescent="0.2">
      <c r="A20" s="91">
        <f t="shared" si="3"/>
        <v>0</v>
      </c>
      <c r="B20" s="60"/>
      <c r="C20" s="68"/>
      <c r="D20" s="79"/>
      <c r="E20" s="43"/>
      <c r="F20" s="92">
        <f>SUM(E20*A20)</f>
        <v>0</v>
      </c>
      <c r="I20" s="129"/>
      <c r="J20" s="125">
        <f t="shared" si="4"/>
        <v>0</v>
      </c>
    </row>
    <row r="21" spans="1:12" s="3" customFormat="1" ht="22.5" customHeight="1" x14ac:dyDescent="0.2">
      <c r="A21" s="93" t="s">
        <v>18</v>
      </c>
      <c r="B21" s="94"/>
      <c r="C21" s="94"/>
      <c r="D21" s="95"/>
      <c r="E21" s="95"/>
      <c r="F21" s="96"/>
      <c r="G21"/>
      <c r="H21"/>
      <c r="L21" s="35"/>
    </row>
    <row r="22" spans="1:12" ht="31.5" customHeight="1" x14ac:dyDescent="0.2">
      <c r="A22" s="272" t="s">
        <v>93</v>
      </c>
      <c r="B22" s="273"/>
      <c r="C22" s="273"/>
      <c r="D22" s="273"/>
      <c r="E22" s="273"/>
      <c r="F22" s="274"/>
    </row>
    <row r="23" spans="1:12" ht="31.5" customHeight="1" x14ac:dyDescent="0.2">
      <c r="A23" s="259" t="s">
        <v>161</v>
      </c>
      <c r="B23" s="260"/>
      <c r="C23" s="260"/>
      <c r="D23" s="260"/>
      <c r="E23" s="260"/>
      <c r="F23" s="261"/>
    </row>
    <row r="24" spans="1:12" ht="31.5" customHeight="1" x14ac:dyDescent="0.2">
      <c r="A24" s="262"/>
      <c r="B24" s="263"/>
      <c r="C24" s="263"/>
      <c r="D24" s="263"/>
      <c r="E24" s="263"/>
      <c r="F24" s="264"/>
    </row>
    <row r="25" spans="1:12" ht="31.5" customHeight="1" x14ac:dyDescent="0.2">
      <c r="A25" s="262"/>
      <c r="B25" s="263"/>
      <c r="C25" s="263"/>
      <c r="D25" s="263"/>
      <c r="E25" s="263"/>
      <c r="F25" s="264"/>
    </row>
    <row r="26" spans="1:12" ht="31.5" customHeight="1" x14ac:dyDescent="0.2">
      <c r="A26" s="262"/>
      <c r="B26" s="263"/>
      <c r="C26" s="263"/>
      <c r="D26" s="263"/>
      <c r="E26" s="263"/>
      <c r="F26" s="264"/>
    </row>
    <row r="27" spans="1:12" ht="30" customHeight="1" x14ac:dyDescent="0.2">
      <c r="A27" s="259" t="s">
        <v>92</v>
      </c>
      <c r="B27" s="260"/>
      <c r="C27" s="260"/>
      <c r="D27" s="260"/>
      <c r="E27" s="260"/>
      <c r="F27" s="261"/>
    </row>
    <row r="28" spans="1:12" s="3" customFormat="1" ht="30" customHeight="1" x14ac:dyDescent="0.2">
      <c r="A28" s="265"/>
      <c r="B28" s="266"/>
      <c r="C28" s="266"/>
      <c r="D28" s="266"/>
      <c r="E28" s="266"/>
      <c r="F28" s="267"/>
      <c r="G28"/>
      <c r="H28"/>
      <c r="I28" s="30"/>
    </row>
    <row r="29" spans="1:12" ht="30" customHeight="1" x14ac:dyDescent="0.2">
      <c r="A29" s="259" t="s">
        <v>91</v>
      </c>
      <c r="B29" s="260"/>
      <c r="C29" s="260"/>
      <c r="D29" s="260"/>
      <c r="E29" s="260"/>
      <c r="F29" s="261"/>
      <c r="J29" s="3"/>
      <c r="K29" s="3"/>
      <c r="L29" s="3"/>
    </row>
    <row r="30" spans="1:12" ht="30" customHeight="1" x14ac:dyDescent="0.2">
      <c r="A30" s="265"/>
      <c r="B30" s="266"/>
      <c r="C30" s="266"/>
      <c r="D30" s="266"/>
      <c r="E30" s="266"/>
      <c r="F30" s="267"/>
      <c r="J30" s="3"/>
      <c r="K30" s="3"/>
      <c r="L30" s="3"/>
    </row>
    <row r="31" spans="1:12" ht="30" customHeight="1" x14ac:dyDescent="0.2">
      <c r="A31" s="275" t="s">
        <v>162</v>
      </c>
      <c r="B31" s="276"/>
      <c r="C31" s="276"/>
      <c r="D31" s="276"/>
      <c r="E31" s="276"/>
      <c r="F31" s="277"/>
      <c r="J31" s="3"/>
      <c r="K31" s="3"/>
      <c r="L31" s="3"/>
    </row>
    <row r="32" spans="1:12" ht="30" customHeight="1" x14ac:dyDescent="0.2">
      <c r="A32" s="240" t="s">
        <v>94</v>
      </c>
      <c r="B32" s="103"/>
      <c r="C32" s="103"/>
      <c r="D32" s="103"/>
      <c r="E32" s="103"/>
      <c r="F32" s="104"/>
    </row>
    <row r="33" spans="5:12" x14ac:dyDescent="0.2">
      <c r="E33"/>
      <c r="J33" s="3"/>
    </row>
    <row r="34" spans="5:12" x14ac:dyDescent="0.2">
      <c r="E34"/>
    </row>
    <row r="35" spans="5:12" x14ac:dyDescent="0.2">
      <c r="E35"/>
    </row>
    <row r="36" spans="5:12" x14ac:dyDescent="0.2">
      <c r="E36"/>
    </row>
    <row r="38" spans="5:12" ht="14.25" x14ac:dyDescent="0.2">
      <c r="E38"/>
      <c r="L38" s="55"/>
    </row>
    <row r="39" spans="5:12" ht="14.25" x14ac:dyDescent="0.2">
      <c r="E39"/>
      <c r="L39" s="55"/>
    </row>
  </sheetData>
  <mergeCells count="7">
    <mergeCell ref="A27:F28"/>
    <mergeCell ref="A29:F30"/>
    <mergeCell ref="A31:F31"/>
    <mergeCell ref="I1:J1"/>
    <mergeCell ref="L2:M3"/>
    <mergeCell ref="A23:F26"/>
    <mergeCell ref="A22:F22"/>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topLeftCell="A16" zoomScaleNormal="100" workbookViewId="0">
      <selection activeCell="E1" sqref="E1"/>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9" customWidth="1"/>
    <col min="6" max="6" width="15.28515625" customWidth="1"/>
    <col min="7" max="7" width="2.28515625" customWidth="1"/>
    <col min="8" max="8" width="2.5703125" customWidth="1"/>
    <col min="9" max="9" width="13.140625" style="30"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7"/>
      <c r="B1" s="8"/>
      <c r="C1" s="8"/>
      <c r="D1" s="8"/>
      <c r="E1" s="36" t="s">
        <v>19</v>
      </c>
      <c r="F1" s="37">
        <f>SUM(Menu!B3)</f>
        <v>42299</v>
      </c>
      <c r="G1" s="1"/>
      <c r="I1" s="268" t="s">
        <v>5</v>
      </c>
      <c r="J1" s="269"/>
      <c r="M1" s="10"/>
    </row>
    <row r="2" spans="1:18" s="2" customFormat="1" ht="23.25" customHeight="1" x14ac:dyDescent="0.2">
      <c r="A2" s="46" t="str">
        <f>Menu!B10</f>
        <v>Auberginen Cordon-bleu</v>
      </c>
      <c r="B2" s="47"/>
      <c r="C2" s="47"/>
      <c r="D2" s="45"/>
      <c r="E2" s="38" t="s">
        <v>20</v>
      </c>
      <c r="F2" s="39">
        <f>SUM(Menu!B19)</f>
        <v>5</v>
      </c>
      <c r="I2" s="40">
        <v>5</v>
      </c>
      <c r="J2" s="27" t="s">
        <v>2</v>
      </c>
      <c r="L2" s="270" t="s">
        <v>24</v>
      </c>
      <c r="M2" s="271"/>
      <c r="N2"/>
      <c r="O2"/>
    </row>
    <row r="3" spans="1:18" s="10" customFormat="1" ht="21" customHeight="1" x14ac:dyDescent="0.2">
      <c r="A3" s="12" t="s">
        <v>1</v>
      </c>
      <c r="B3" s="67" t="s">
        <v>0</v>
      </c>
      <c r="C3" s="13" t="s">
        <v>9</v>
      </c>
      <c r="D3" s="41" t="s">
        <v>8</v>
      </c>
      <c r="E3" s="28" t="s">
        <v>6</v>
      </c>
      <c r="F3" s="9" t="s">
        <v>7</v>
      </c>
      <c r="I3" s="28" t="s">
        <v>11</v>
      </c>
      <c r="J3" s="11" t="s">
        <v>3</v>
      </c>
      <c r="L3" s="271"/>
      <c r="M3" s="271"/>
      <c r="N3"/>
      <c r="O3"/>
    </row>
    <row r="4" spans="1:18" ht="21.75" customHeight="1" x14ac:dyDescent="0.2">
      <c r="A4" s="130">
        <f t="shared" ref="A4:A20" si="0">ROUND(SUM(J4*$F$2),2)</f>
        <v>2</v>
      </c>
      <c r="B4" s="49" t="s">
        <v>95</v>
      </c>
      <c r="C4" s="127" t="s">
        <v>96</v>
      </c>
      <c r="D4" s="77"/>
      <c r="E4" s="42"/>
      <c r="F4" s="89">
        <f t="shared" ref="F4:F20" si="1">SUM(E4*A4)</f>
        <v>0</v>
      </c>
      <c r="I4" s="131">
        <v>2</v>
      </c>
      <c r="J4" s="120">
        <f t="shared" ref="J4:J20" si="2">I4/$I$2</f>
        <v>0.4</v>
      </c>
      <c r="K4" s="17"/>
      <c r="L4" s="53" t="s">
        <v>25</v>
      </c>
      <c r="M4" s="53">
        <v>0.25</v>
      </c>
      <c r="N4" s="52"/>
      <c r="P4" s="52"/>
      <c r="Q4" s="53"/>
      <c r="R4" s="53"/>
    </row>
    <row r="5" spans="1:18" ht="21.75" customHeight="1" x14ac:dyDescent="0.2">
      <c r="A5" s="90">
        <f t="shared" si="0"/>
        <v>0</v>
      </c>
      <c r="B5" s="49" t="s">
        <v>74</v>
      </c>
      <c r="C5" s="128" t="s">
        <v>97</v>
      </c>
      <c r="D5" s="78"/>
      <c r="E5" s="43"/>
      <c r="F5" s="90">
        <f t="shared" ref="F5:F12" si="3">SUM(E5*A5)</f>
        <v>0</v>
      </c>
      <c r="I5" s="121"/>
      <c r="J5" s="122">
        <f t="shared" si="2"/>
        <v>0</v>
      </c>
      <c r="K5" s="17"/>
      <c r="L5" s="53" t="s">
        <v>112</v>
      </c>
      <c r="M5" s="53">
        <v>1.25</v>
      </c>
      <c r="N5" s="52"/>
      <c r="P5" s="52"/>
      <c r="Q5" s="53"/>
      <c r="R5" s="53"/>
    </row>
    <row r="6" spans="1:18" ht="21.75" customHeight="1" x14ac:dyDescent="0.2">
      <c r="A6" s="90">
        <f t="shared" si="0"/>
        <v>0.3</v>
      </c>
      <c r="B6" s="49" t="s">
        <v>25</v>
      </c>
      <c r="C6" s="128" t="s">
        <v>164</v>
      </c>
      <c r="D6" s="78"/>
      <c r="E6" s="43"/>
      <c r="F6" s="90">
        <f t="shared" si="3"/>
        <v>0</v>
      </c>
      <c r="I6" s="121">
        <v>0.3</v>
      </c>
      <c r="J6" s="122">
        <f t="shared" si="2"/>
        <v>0.06</v>
      </c>
      <c r="K6" s="17"/>
      <c r="L6" s="53" t="s">
        <v>21</v>
      </c>
      <c r="M6" s="53" t="s">
        <v>26</v>
      </c>
      <c r="N6" s="52"/>
      <c r="P6" s="52"/>
      <c r="Q6" s="53"/>
      <c r="R6" s="53"/>
    </row>
    <row r="7" spans="1:18" ht="21.75" customHeight="1" x14ac:dyDescent="0.2">
      <c r="A7" s="117">
        <f t="shared" si="0"/>
        <v>2</v>
      </c>
      <c r="B7" s="49" t="s">
        <v>95</v>
      </c>
      <c r="C7" s="128" t="s">
        <v>46</v>
      </c>
      <c r="D7" s="78"/>
      <c r="E7" s="43"/>
      <c r="F7" s="90">
        <f t="shared" si="3"/>
        <v>0</v>
      </c>
      <c r="I7" s="123">
        <v>2</v>
      </c>
      <c r="J7" s="122">
        <f t="shared" si="2"/>
        <v>0.4</v>
      </c>
      <c r="K7" s="17"/>
      <c r="L7" s="53" t="s">
        <v>34</v>
      </c>
      <c r="M7" s="53" t="s">
        <v>31</v>
      </c>
      <c r="Q7" s="53"/>
    </row>
    <row r="8" spans="1:18" ht="21.75" customHeight="1" x14ac:dyDescent="0.2">
      <c r="A8" s="117">
        <f t="shared" si="0"/>
        <v>1</v>
      </c>
      <c r="B8" s="49" t="s">
        <v>72</v>
      </c>
      <c r="C8" s="128" t="s">
        <v>98</v>
      </c>
      <c r="D8" s="78"/>
      <c r="E8" s="43"/>
      <c r="F8" s="90">
        <f t="shared" si="3"/>
        <v>0</v>
      </c>
      <c r="I8" s="123">
        <v>1</v>
      </c>
      <c r="J8" s="122">
        <f t="shared" si="2"/>
        <v>0.2</v>
      </c>
      <c r="K8" s="17"/>
      <c r="L8" s="53" t="s">
        <v>22</v>
      </c>
      <c r="M8" s="53">
        <v>1</v>
      </c>
      <c r="Q8" s="53"/>
    </row>
    <row r="9" spans="1:18" ht="21.75" customHeight="1" x14ac:dyDescent="0.2">
      <c r="A9" s="117">
        <f t="shared" si="0"/>
        <v>1</v>
      </c>
      <c r="B9" s="49" t="s">
        <v>22</v>
      </c>
      <c r="C9" s="128" t="s">
        <v>165</v>
      </c>
      <c r="D9" s="78"/>
      <c r="E9" s="43"/>
      <c r="F9" s="90">
        <f t="shared" si="3"/>
        <v>0</v>
      </c>
      <c r="I9" s="123">
        <v>1</v>
      </c>
      <c r="J9" s="122">
        <f t="shared" si="2"/>
        <v>0.2</v>
      </c>
      <c r="K9" s="17"/>
      <c r="L9" s="53" t="s">
        <v>23</v>
      </c>
      <c r="M9" s="53" t="s">
        <v>27</v>
      </c>
      <c r="Q9" s="53"/>
    </row>
    <row r="10" spans="1:18" ht="21.75" customHeight="1" x14ac:dyDescent="0.2">
      <c r="A10" s="117">
        <f t="shared" si="0"/>
        <v>2</v>
      </c>
      <c r="B10" s="49" t="s">
        <v>21</v>
      </c>
      <c r="C10" s="128" t="s">
        <v>87</v>
      </c>
      <c r="D10" s="78"/>
      <c r="E10" s="43"/>
      <c r="F10" s="90">
        <f t="shared" si="3"/>
        <v>0</v>
      </c>
      <c r="I10" s="123">
        <v>2</v>
      </c>
      <c r="J10" s="122">
        <f t="shared" si="2"/>
        <v>0.4</v>
      </c>
      <c r="K10" s="17"/>
      <c r="L10" s="53" t="s">
        <v>28</v>
      </c>
      <c r="M10" s="53" t="s">
        <v>29</v>
      </c>
      <c r="Q10" s="53"/>
    </row>
    <row r="11" spans="1:18" ht="21.75" customHeight="1" x14ac:dyDescent="0.2">
      <c r="A11" s="90">
        <f t="shared" si="0"/>
        <v>0.15</v>
      </c>
      <c r="B11" s="49" t="s">
        <v>25</v>
      </c>
      <c r="C11" s="128" t="s">
        <v>85</v>
      </c>
      <c r="D11" s="78"/>
      <c r="E11" s="43"/>
      <c r="F11" s="90">
        <f t="shared" si="3"/>
        <v>0</v>
      </c>
      <c r="I11" s="121">
        <v>0.15</v>
      </c>
      <c r="J11" s="122">
        <f t="shared" si="2"/>
        <v>0.03</v>
      </c>
      <c r="K11" s="17"/>
      <c r="L11" s="54" t="s">
        <v>32</v>
      </c>
      <c r="Q11" s="53"/>
    </row>
    <row r="12" spans="1:18" ht="21.75" customHeight="1" x14ac:dyDescent="0.2">
      <c r="A12" s="117">
        <f t="shared" si="0"/>
        <v>2</v>
      </c>
      <c r="B12" s="49" t="s">
        <v>21</v>
      </c>
      <c r="C12" s="128" t="s">
        <v>89</v>
      </c>
      <c r="D12" s="78"/>
      <c r="E12" s="43"/>
      <c r="F12" s="90">
        <f t="shared" si="3"/>
        <v>0</v>
      </c>
      <c r="I12" s="123">
        <v>2</v>
      </c>
      <c r="J12" s="122">
        <f t="shared" si="2"/>
        <v>0.4</v>
      </c>
      <c r="K12" s="17"/>
      <c r="M12" s="10"/>
      <c r="Q12" s="53"/>
    </row>
    <row r="13" spans="1:18" ht="21.75" customHeight="1" x14ac:dyDescent="0.2">
      <c r="A13" s="90">
        <f t="shared" si="0"/>
        <v>0</v>
      </c>
      <c r="B13" s="49"/>
      <c r="C13" s="128"/>
      <c r="D13" s="78"/>
      <c r="E13" s="43"/>
      <c r="F13" s="90">
        <f t="shared" si="1"/>
        <v>0</v>
      </c>
      <c r="I13" s="121"/>
      <c r="J13" s="122">
        <f t="shared" si="2"/>
        <v>0</v>
      </c>
      <c r="K13" s="17"/>
      <c r="M13" s="10"/>
      <c r="Q13" s="53"/>
    </row>
    <row r="14" spans="1:18" ht="21.75" customHeight="1" x14ac:dyDescent="0.2">
      <c r="A14" s="90">
        <f t="shared" si="0"/>
        <v>0</v>
      </c>
      <c r="B14" s="49"/>
      <c r="C14" s="56"/>
      <c r="D14" s="78"/>
      <c r="E14" s="43"/>
      <c r="F14" s="90">
        <f t="shared" si="1"/>
        <v>0</v>
      </c>
      <c r="I14" s="121"/>
      <c r="J14" s="122">
        <f t="shared" si="2"/>
        <v>0</v>
      </c>
      <c r="K14" s="17"/>
      <c r="Q14" s="53"/>
    </row>
    <row r="15" spans="1:18" ht="21.75" customHeight="1" x14ac:dyDescent="0.2">
      <c r="A15" s="90">
        <f t="shared" si="0"/>
        <v>0</v>
      </c>
      <c r="B15" s="49"/>
      <c r="C15" s="56"/>
      <c r="D15" s="78"/>
      <c r="E15" s="43"/>
      <c r="F15" s="90">
        <f t="shared" si="1"/>
        <v>0</v>
      </c>
      <c r="I15" s="121"/>
      <c r="J15" s="122">
        <f t="shared" si="2"/>
        <v>0</v>
      </c>
      <c r="K15" s="17"/>
      <c r="Q15" s="53"/>
    </row>
    <row r="16" spans="1:18" ht="21.75" customHeight="1" x14ac:dyDescent="0.2">
      <c r="A16" s="90">
        <f t="shared" si="0"/>
        <v>0</v>
      </c>
      <c r="B16" s="49"/>
      <c r="C16" s="56"/>
      <c r="D16" s="78"/>
      <c r="E16" s="43"/>
      <c r="F16" s="90">
        <f t="shared" si="1"/>
        <v>0</v>
      </c>
      <c r="I16" s="121"/>
      <c r="J16" s="122">
        <f t="shared" si="2"/>
        <v>0</v>
      </c>
      <c r="K16" s="17"/>
      <c r="Q16" s="53"/>
    </row>
    <row r="17" spans="1:12" ht="21.75" customHeight="1" x14ac:dyDescent="0.2">
      <c r="A17" s="90">
        <f t="shared" si="0"/>
        <v>0</v>
      </c>
      <c r="B17" s="49"/>
      <c r="C17" s="56"/>
      <c r="D17" s="78"/>
      <c r="E17" s="43"/>
      <c r="F17" s="90">
        <f t="shared" si="1"/>
        <v>0</v>
      </c>
      <c r="I17" s="121"/>
      <c r="J17" s="122">
        <f t="shared" si="2"/>
        <v>0</v>
      </c>
      <c r="K17" s="17"/>
    </row>
    <row r="18" spans="1:12" ht="21.75" customHeight="1" x14ac:dyDescent="0.2">
      <c r="A18" s="91">
        <f t="shared" si="0"/>
        <v>0</v>
      </c>
      <c r="B18" s="49"/>
      <c r="C18" s="56"/>
      <c r="D18" s="78"/>
      <c r="E18" s="43"/>
      <c r="F18" s="91">
        <f t="shared" si="1"/>
        <v>0</v>
      </c>
      <c r="I18" s="121"/>
      <c r="J18" s="122">
        <f t="shared" si="2"/>
        <v>0</v>
      </c>
      <c r="K18" s="17"/>
    </row>
    <row r="19" spans="1:12" ht="21.75" customHeight="1" x14ac:dyDescent="0.2">
      <c r="A19" s="91">
        <f t="shared" si="0"/>
        <v>0</v>
      </c>
      <c r="B19" s="49"/>
      <c r="C19" s="56"/>
      <c r="D19" s="78"/>
      <c r="E19" s="43"/>
      <c r="F19" s="91">
        <f t="shared" si="1"/>
        <v>0</v>
      </c>
      <c r="I19" s="121"/>
      <c r="J19" s="122">
        <f t="shared" si="2"/>
        <v>0</v>
      </c>
    </row>
    <row r="20" spans="1:12" ht="21.75" customHeight="1" x14ac:dyDescent="0.2">
      <c r="A20" s="91">
        <f t="shared" si="0"/>
        <v>0</v>
      </c>
      <c r="B20" s="60"/>
      <c r="C20" s="68"/>
      <c r="D20" s="79"/>
      <c r="E20" s="43"/>
      <c r="F20" s="92">
        <f t="shared" si="1"/>
        <v>0</v>
      </c>
      <c r="I20" s="129"/>
      <c r="J20" s="125">
        <f t="shared" si="2"/>
        <v>0</v>
      </c>
    </row>
    <row r="21" spans="1:12" s="3" customFormat="1" ht="22.5" customHeight="1" x14ac:dyDescent="0.2">
      <c r="A21" s="93" t="s">
        <v>18</v>
      </c>
      <c r="B21" s="94"/>
      <c r="C21" s="94"/>
      <c r="D21" s="95"/>
      <c r="E21" s="95"/>
      <c r="F21" s="96"/>
      <c r="G21"/>
      <c r="H21"/>
      <c r="L21" s="35"/>
    </row>
    <row r="22" spans="1:12" ht="31.5" customHeight="1" x14ac:dyDescent="0.2">
      <c r="A22" s="272" t="s">
        <v>101</v>
      </c>
      <c r="B22" s="273"/>
      <c r="C22" s="273"/>
      <c r="D22" s="273"/>
      <c r="E22" s="273"/>
      <c r="F22" s="274"/>
    </row>
    <row r="23" spans="1:12" ht="29.25" customHeight="1" x14ac:dyDescent="0.2">
      <c r="A23" s="259" t="s">
        <v>103</v>
      </c>
      <c r="B23" s="260"/>
      <c r="C23" s="260"/>
      <c r="D23" s="260"/>
      <c r="E23" s="260"/>
      <c r="F23" s="261"/>
    </row>
    <row r="24" spans="1:12" ht="29.25" customHeight="1" x14ac:dyDescent="0.2">
      <c r="A24" s="265"/>
      <c r="B24" s="266"/>
      <c r="C24" s="266"/>
      <c r="D24" s="266"/>
      <c r="E24" s="266"/>
      <c r="F24" s="267"/>
    </row>
    <row r="25" spans="1:12" ht="29.25" customHeight="1" x14ac:dyDescent="0.2">
      <c r="A25" s="259" t="s">
        <v>104</v>
      </c>
      <c r="B25" s="260"/>
      <c r="C25" s="260"/>
      <c r="D25" s="260"/>
      <c r="E25" s="260"/>
      <c r="F25" s="261"/>
      <c r="I25" s="134"/>
    </row>
    <row r="26" spans="1:12" ht="29.25" customHeight="1" x14ac:dyDescent="0.2">
      <c r="A26" s="265"/>
      <c r="B26" s="266"/>
      <c r="C26" s="266"/>
      <c r="D26" s="266"/>
      <c r="E26" s="266"/>
      <c r="F26" s="267"/>
    </row>
    <row r="27" spans="1:12" ht="29.25" customHeight="1" x14ac:dyDescent="0.2">
      <c r="A27" s="259" t="s">
        <v>166</v>
      </c>
      <c r="B27" s="260"/>
      <c r="C27" s="260"/>
      <c r="D27" s="260"/>
      <c r="E27" s="260"/>
      <c r="F27" s="261"/>
    </row>
    <row r="28" spans="1:12" s="3" customFormat="1" ht="29.25" customHeight="1" x14ac:dyDescent="0.2">
      <c r="A28" s="265"/>
      <c r="B28" s="266"/>
      <c r="C28" s="266"/>
      <c r="D28" s="266"/>
      <c r="E28" s="266"/>
      <c r="F28" s="267"/>
      <c r="G28"/>
      <c r="H28"/>
    </row>
    <row r="29" spans="1:12" ht="29.25" customHeight="1" x14ac:dyDescent="0.2">
      <c r="A29" s="275" t="s">
        <v>99</v>
      </c>
      <c r="B29" s="276"/>
      <c r="C29" s="276"/>
      <c r="D29" s="276"/>
      <c r="E29" s="276"/>
      <c r="F29" s="277"/>
      <c r="J29" s="3"/>
      <c r="K29" s="3"/>
      <c r="L29" s="3"/>
    </row>
    <row r="30" spans="1:12" ht="29.25" customHeight="1" x14ac:dyDescent="0.2">
      <c r="A30" s="275" t="s">
        <v>100</v>
      </c>
      <c r="B30" s="276"/>
      <c r="C30" s="276"/>
      <c r="D30" s="276"/>
      <c r="E30" s="276"/>
      <c r="F30" s="277"/>
      <c r="I30" s="3"/>
      <c r="J30" s="3"/>
      <c r="K30" s="3"/>
      <c r="L30" s="3"/>
    </row>
    <row r="31" spans="1:12" ht="29.25" customHeight="1" x14ac:dyDescent="0.2">
      <c r="A31" s="275" t="s">
        <v>102</v>
      </c>
      <c r="B31" s="276"/>
      <c r="C31" s="276"/>
      <c r="D31" s="276"/>
      <c r="E31" s="276"/>
      <c r="F31" s="277"/>
      <c r="J31" s="3"/>
      <c r="K31" s="3"/>
      <c r="L31" s="3"/>
    </row>
    <row r="32" spans="1:12" ht="29.25" customHeight="1" x14ac:dyDescent="0.2">
      <c r="A32" s="238"/>
      <c r="B32" s="103"/>
      <c r="C32" s="103"/>
      <c r="D32" s="103"/>
      <c r="E32" s="103"/>
      <c r="F32" s="104"/>
    </row>
    <row r="33" spans="5:12" x14ac:dyDescent="0.2">
      <c r="E33"/>
      <c r="I33"/>
      <c r="J33" s="3"/>
    </row>
    <row r="34" spans="5:12" x14ac:dyDescent="0.2">
      <c r="E34"/>
    </row>
    <row r="35" spans="5:12" x14ac:dyDescent="0.2">
      <c r="E35"/>
      <c r="I35"/>
    </row>
    <row r="36" spans="5:12" x14ac:dyDescent="0.2">
      <c r="E36"/>
      <c r="I36"/>
    </row>
    <row r="38" spans="5:12" ht="14.25" x14ac:dyDescent="0.2">
      <c r="E38"/>
      <c r="I38"/>
      <c r="L38" s="55"/>
    </row>
    <row r="39" spans="5:12" ht="14.25" x14ac:dyDescent="0.2">
      <c r="E39"/>
      <c r="I39"/>
      <c r="L39" s="55"/>
    </row>
  </sheetData>
  <mergeCells count="9">
    <mergeCell ref="A29:F29"/>
    <mergeCell ref="A30:F30"/>
    <mergeCell ref="A31:F31"/>
    <mergeCell ref="I1:J1"/>
    <mergeCell ref="L2:M3"/>
    <mergeCell ref="A22:F22"/>
    <mergeCell ref="A23:F24"/>
    <mergeCell ref="A25:F26"/>
    <mergeCell ref="A27:F28"/>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N19" sqref="N19"/>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9" customWidth="1"/>
    <col min="6" max="6" width="15.28515625" customWidth="1"/>
    <col min="7" max="7" width="2.28515625" customWidth="1"/>
    <col min="8" max="8" width="2.5703125" customWidth="1"/>
    <col min="9" max="9" width="13.140625" style="30"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7"/>
      <c r="B1" s="8"/>
      <c r="C1" s="8"/>
      <c r="D1" s="8"/>
      <c r="E1" s="36" t="s">
        <v>19</v>
      </c>
      <c r="F1" s="37">
        <f>SUM(Menu!B3)</f>
        <v>42299</v>
      </c>
      <c r="G1" s="1"/>
      <c r="I1" s="268" t="s">
        <v>5</v>
      </c>
      <c r="J1" s="269"/>
      <c r="M1" s="10"/>
    </row>
    <row r="2" spans="1:18" s="2" customFormat="1" ht="23.25" customHeight="1" x14ac:dyDescent="0.2">
      <c r="A2" s="46" t="str">
        <f>Menu!B11</f>
        <v>Austernpilze in Mandelpaste</v>
      </c>
      <c r="B2" s="47"/>
      <c r="C2" s="47"/>
      <c r="D2" s="45"/>
      <c r="E2" s="38" t="s">
        <v>20</v>
      </c>
      <c r="F2" s="39">
        <f>SUM(Menu!B19)</f>
        <v>5</v>
      </c>
      <c r="I2" s="40">
        <v>5</v>
      </c>
      <c r="J2" s="27" t="s">
        <v>2</v>
      </c>
      <c r="L2" s="270" t="s">
        <v>24</v>
      </c>
      <c r="M2" s="271"/>
      <c r="N2"/>
      <c r="O2"/>
    </row>
    <row r="3" spans="1:18" s="10" customFormat="1" ht="21" customHeight="1" x14ac:dyDescent="0.2">
      <c r="A3" s="12" t="s">
        <v>1</v>
      </c>
      <c r="B3" s="67" t="s">
        <v>0</v>
      </c>
      <c r="C3" s="13" t="s">
        <v>9</v>
      </c>
      <c r="D3" s="41" t="s">
        <v>8</v>
      </c>
      <c r="E3" s="28" t="s">
        <v>6</v>
      </c>
      <c r="F3" s="9" t="s">
        <v>7</v>
      </c>
      <c r="I3" s="28" t="s">
        <v>11</v>
      </c>
      <c r="J3" s="11" t="s">
        <v>3</v>
      </c>
      <c r="L3" s="271"/>
      <c r="M3" s="271"/>
      <c r="N3"/>
      <c r="O3"/>
    </row>
    <row r="4" spans="1:18" ht="21.75" customHeight="1" x14ac:dyDescent="0.2">
      <c r="A4" s="89">
        <f t="shared" ref="A4:A20" si="0">ROUND(SUM(J4*$F$2),2)</f>
        <v>0.1</v>
      </c>
      <c r="B4" s="48" t="s">
        <v>25</v>
      </c>
      <c r="C4" s="284" t="s">
        <v>182</v>
      </c>
      <c r="D4" s="285"/>
      <c r="E4" s="42"/>
      <c r="F4" s="89">
        <f t="shared" ref="F4:F20" si="1">SUM(E4*A4)</f>
        <v>0</v>
      </c>
      <c r="I4" s="119">
        <v>0.1</v>
      </c>
      <c r="J4" s="120">
        <f t="shared" ref="J4:J20" si="2">I4/$I$2</f>
        <v>0.02</v>
      </c>
      <c r="K4" s="17"/>
      <c r="L4" s="53" t="s">
        <v>25</v>
      </c>
      <c r="M4" s="53">
        <v>0.25</v>
      </c>
      <c r="N4" s="52"/>
      <c r="P4" s="52"/>
      <c r="Q4" s="53"/>
      <c r="R4" s="53"/>
    </row>
    <row r="5" spans="1:18" ht="21.75" customHeight="1" x14ac:dyDescent="0.2">
      <c r="A5" s="117">
        <f t="shared" si="0"/>
        <v>4</v>
      </c>
      <c r="B5" s="49" t="s">
        <v>23</v>
      </c>
      <c r="C5" s="128" t="s">
        <v>105</v>
      </c>
      <c r="D5" s="78"/>
      <c r="E5" s="43"/>
      <c r="F5" s="90">
        <f t="shared" si="1"/>
        <v>0</v>
      </c>
      <c r="I5" s="123">
        <v>4</v>
      </c>
      <c r="J5" s="122">
        <f t="shared" si="2"/>
        <v>0.8</v>
      </c>
      <c r="K5" s="17"/>
      <c r="L5" s="53" t="s">
        <v>112</v>
      </c>
      <c r="M5" s="53">
        <v>1.25</v>
      </c>
      <c r="N5" s="52"/>
      <c r="P5" s="52"/>
      <c r="Q5" s="53"/>
      <c r="R5" s="53"/>
    </row>
    <row r="6" spans="1:18" ht="21.75" customHeight="1" x14ac:dyDescent="0.2">
      <c r="A6" s="90">
        <f t="shared" si="0"/>
        <v>0</v>
      </c>
      <c r="B6" s="49" t="s">
        <v>74</v>
      </c>
      <c r="C6" s="128" t="s">
        <v>106</v>
      </c>
      <c r="D6" s="78"/>
      <c r="E6" s="43"/>
      <c r="F6" s="90">
        <f t="shared" si="1"/>
        <v>0</v>
      </c>
      <c r="I6" s="121"/>
      <c r="J6" s="122">
        <f t="shared" si="2"/>
        <v>0</v>
      </c>
      <c r="K6" s="17"/>
      <c r="L6" s="53" t="s">
        <v>21</v>
      </c>
      <c r="M6" s="53" t="s">
        <v>26</v>
      </c>
      <c r="N6" s="52"/>
      <c r="P6" s="52"/>
      <c r="Q6" s="53"/>
      <c r="R6" s="53"/>
    </row>
    <row r="7" spans="1:18" ht="21.75" customHeight="1" x14ac:dyDescent="0.2">
      <c r="A7" s="90">
        <f t="shared" si="0"/>
        <v>0</v>
      </c>
      <c r="B7" s="49" t="s">
        <v>74</v>
      </c>
      <c r="C7" s="282" t="s">
        <v>107</v>
      </c>
      <c r="D7" s="283"/>
      <c r="E7" s="43"/>
      <c r="F7" s="90">
        <f t="shared" si="1"/>
        <v>0</v>
      </c>
      <c r="I7" s="121"/>
      <c r="J7" s="122">
        <f t="shared" si="2"/>
        <v>0</v>
      </c>
      <c r="K7" s="17"/>
      <c r="L7" s="53" t="s">
        <v>34</v>
      </c>
      <c r="M7" s="53" t="s">
        <v>31</v>
      </c>
      <c r="N7" s="52"/>
      <c r="P7" s="52"/>
      <c r="Q7" s="53"/>
      <c r="R7" s="53"/>
    </row>
    <row r="8" spans="1:18" ht="21.75" customHeight="1" x14ac:dyDescent="0.2">
      <c r="A8" s="90">
        <f t="shared" si="0"/>
        <v>0.1</v>
      </c>
      <c r="B8" s="49" t="s">
        <v>25</v>
      </c>
      <c r="C8" s="128" t="s">
        <v>108</v>
      </c>
      <c r="D8" s="78"/>
      <c r="E8" s="43"/>
      <c r="F8" s="90">
        <f t="shared" si="1"/>
        <v>0</v>
      </c>
      <c r="I8" s="121">
        <v>0.1</v>
      </c>
      <c r="J8" s="122">
        <f t="shared" si="2"/>
        <v>0.02</v>
      </c>
      <c r="K8" s="17"/>
      <c r="L8" s="53" t="s">
        <v>22</v>
      </c>
      <c r="M8" s="53">
        <v>1</v>
      </c>
      <c r="N8" s="52"/>
      <c r="P8" s="52"/>
      <c r="Q8" s="53"/>
      <c r="R8" s="53"/>
    </row>
    <row r="9" spans="1:18" ht="21.75" customHeight="1" x14ac:dyDescent="0.2">
      <c r="A9" s="90">
        <f t="shared" si="0"/>
        <v>0.1</v>
      </c>
      <c r="B9" s="49" t="s">
        <v>25</v>
      </c>
      <c r="C9" s="128" t="s">
        <v>109</v>
      </c>
      <c r="D9" s="78"/>
      <c r="E9" s="43"/>
      <c r="F9" s="90">
        <f t="shared" si="1"/>
        <v>0</v>
      </c>
      <c r="I9" s="121">
        <v>0.1</v>
      </c>
      <c r="J9" s="122">
        <f t="shared" si="2"/>
        <v>0.02</v>
      </c>
      <c r="K9" s="17"/>
      <c r="L9" s="53" t="s">
        <v>23</v>
      </c>
      <c r="M9" s="53" t="s">
        <v>27</v>
      </c>
      <c r="N9" s="52"/>
      <c r="P9" s="52"/>
      <c r="Q9" s="53"/>
      <c r="R9" s="53"/>
    </row>
    <row r="10" spans="1:18" ht="21.75" customHeight="1" x14ac:dyDescent="0.2">
      <c r="A10" s="90">
        <f t="shared" si="0"/>
        <v>0.4</v>
      </c>
      <c r="B10" s="49" t="s">
        <v>25</v>
      </c>
      <c r="C10" s="128" t="s">
        <v>110</v>
      </c>
      <c r="D10" s="78"/>
      <c r="E10" s="43"/>
      <c r="F10" s="90">
        <f t="shared" si="1"/>
        <v>0</v>
      </c>
      <c r="I10" s="121">
        <v>0.4</v>
      </c>
      <c r="J10" s="122">
        <f t="shared" si="2"/>
        <v>0.08</v>
      </c>
      <c r="K10" s="17"/>
      <c r="L10" s="53" t="s">
        <v>28</v>
      </c>
      <c r="M10" s="53" t="s">
        <v>29</v>
      </c>
      <c r="N10" s="52"/>
      <c r="P10" s="52"/>
      <c r="Q10" s="53"/>
      <c r="R10" s="53"/>
    </row>
    <row r="11" spans="1:18" ht="21.75" customHeight="1" x14ac:dyDescent="0.2">
      <c r="A11" s="90">
        <f t="shared" si="0"/>
        <v>0.08</v>
      </c>
      <c r="B11" s="49" t="s">
        <v>25</v>
      </c>
      <c r="C11" s="128" t="s">
        <v>111</v>
      </c>
      <c r="D11" s="78"/>
      <c r="E11" s="43"/>
      <c r="F11" s="90">
        <f t="shared" si="1"/>
        <v>0</v>
      </c>
      <c r="I11" s="121">
        <v>0.08</v>
      </c>
      <c r="J11" s="122">
        <f t="shared" si="2"/>
        <v>1.6E-2</v>
      </c>
      <c r="K11" s="17"/>
      <c r="L11" s="54" t="s">
        <v>32</v>
      </c>
      <c r="N11" s="52"/>
      <c r="P11" s="52"/>
      <c r="Q11" s="53"/>
      <c r="R11" s="53"/>
    </row>
    <row r="12" spans="1:18" ht="21.75" customHeight="1" x14ac:dyDescent="0.2">
      <c r="A12" s="90">
        <f t="shared" si="0"/>
        <v>0.08</v>
      </c>
      <c r="B12" s="49" t="s">
        <v>112</v>
      </c>
      <c r="C12" s="128" t="s">
        <v>50</v>
      </c>
      <c r="D12" s="78"/>
      <c r="E12" s="43"/>
      <c r="F12" s="90">
        <f t="shared" si="1"/>
        <v>0</v>
      </c>
      <c r="I12" s="121">
        <v>0.08</v>
      </c>
      <c r="J12" s="122">
        <f t="shared" si="2"/>
        <v>1.6E-2</v>
      </c>
      <c r="K12" s="17"/>
      <c r="M12" s="10"/>
      <c r="N12" s="52"/>
      <c r="P12" s="52"/>
      <c r="Q12" s="53"/>
      <c r="R12" s="53"/>
    </row>
    <row r="13" spans="1:18" ht="21.75" customHeight="1" x14ac:dyDescent="0.2">
      <c r="A13" s="90">
        <f t="shared" si="0"/>
        <v>0</v>
      </c>
      <c r="B13" s="49"/>
      <c r="C13" s="56"/>
      <c r="D13" s="78"/>
      <c r="E13" s="43"/>
      <c r="F13" s="90">
        <f t="shared" si="1"/>
        <v>0</v>
      </c>
      <c r="I13" s="121"/>
      <c r="J13" s="122">
        <f t="shared" si="2"/>
        <v>0</v>
      </c>
      <c r="K13" s="17"/>
      <c r="M13" s="10"/>
      <c r="N13" s="52"/>
      <c r="P13" s="52"/>
      <c r="Q13" s="53"/>
      <c r="R13" s="53"/>
    </row>
    <row r="14" spans="1:18" ht="21.75" customHeight="1" x14ac:dyDescent="0.2">
      <c r="A14" s="90">
        <f t="shared" si="0"/>
        <v>0</v>
      </c>
      <c r="B14" s="49"/>
      <c r="C14" s="56"/>
      <c r="D14" s="78"/>
      <c r="E14" s="43"/>
      <c r="F14" s="90">
        <f t="shared" si="1"/>
        <v>0</v>
      </c>
      <c r="I14" s="121"/>
      <c r="J14" s="122">
        <f t="shared" si="2"/>
        <v>0</v>
      </c>
      <c r="K14" s="17"/>
      <c r="Q14" s="53"/>
    </row>
    <row r="15" spans="1:18" ht="21.75" customHeight="1" x14ac:dyDescent="0.2">
      <c r="A15" s="90">
        <f t="shared" si="0"/>
        <v>0</v>
      </c>
      <c r="B15" s="49"/>
      <c r="C15" s="56"/>
      <c r="D15" s="78"/>
      <c r="E15" s="43"/>
      <c r="F15" s="90">
        <f t="shared" si="1"/>
        <v>0</v>
      </c>
      <c r="I15" s="121"/>
      <c r="J15" s="122">
        <f t="shared" si="2"/>
        <v>0</v>
      </c>
      <c r="K15" s="17"/>
      <c r="Q15" s="53"/>
    </row>
    <row r="16" spans="1:18" ht="21.75" customHeight="1" x14ac:dyDescent="0.2">
      <c r="A16" s="90">
        <f t="shared" si="0"/>
        <v>0</v>
      </c>
      <c r="B16" s="49"/>
      <c r="C16" s="56"/>
      <c r="D16" s="78"/>
      <c r="E16" s="43"/>
      <c r="F16" s="90">
        <f t="shared" si="1"/>
        <v>0</v>
      </c>
      <c r="I16" s="121"/>
      <c r="J16" s="122">
        <f t="shared" si="2"/>
        <v>0</v>
      </c>
      <c r="K16" s="17"/>
      <c r="Q16" s="53"/>
    </row>
    <row r="17" spans="1:12" ht="21.75" customHeight="1" x14ac:dyDescent="0.2">
      <c r="A17" s="90">
        <f t="shared" si="0"/>
        <v>0</v>
      </c>
      <c r="B17" s="49"/>
      <c r="C17" s="56"/>
      <c r="D17" s="78"/>
      <c r="E17" s="43"/>
      <c r="F17" s="90">
        <f t="shared" si="1"/>
        <v>0</v>
      </c>
      <c r="I17" s="121"/>
      <c r="J17" s="122">
        <f t="shared" si="2"/>
        <v>0</v>
      </c>
      <c r="K17" s="17"/>
    </row>
    <row r="18" spans="1:12" ht="21.75" customHeight="1" x14ac:dyDescent="0.2">
      <c r="A18" s="91">
        <f t="shared" si="0"/>
        <v>0</v>
      </c>
      <c r="B18" s="49"/>
      <c r="C18" s="56"/>
      <c r="D18" s="78"/>
      <c r="E18" s="43"/>
      <c r="F18" s="91">
        <f t="shared" si="1"/>
        <v>0</v>
      </c>
      <c r="I18" s="121"/>
      <c r="J18" s="122">
        <f t="shared" si="2"/>
        <v>0</v>
      </c>
      <c r="K18" s="17"/>
    </row>
    <row r="19" spans="1:12" ht="21.75" customHeight="1" x14ac:dyDescent="0.2">
      <c r="A19" s="91">
        <f t="shared" si="0"/>
        <v>0</v>
      </c>
      <c r="B19" s="49"/>
      <c r="C19" s="56"/>
      <c r="D19" s="78"/>
      <c r="E19" s="43"/>
      <c r="F19" s="91">
        <f t="shared" si="1"/>
        <v>0</v>
      </c>
      <c r="I19" s="121"/>
      <c r="J19" s="122">
        <f t="shared" si="2"/>
        <v>0</v>
      </c>
    </row>
    <row r="20" spans="1:12" ht="21.75" customHeight="1" x14ac:dyDescent="0.2">
      <c r="A20" s="91">
        <f t="shared" si="0"/>
        <v>0</v>
      </c>
      <c r="B20" s="60"/>
      <c r="C20" s="68"/>
      <c r="D20" s="79"/>
      <c r="E20" s="43"/>
      <c r="F20" s="92">
        <f t="shared" si="1"/>
        <v>0</v>
      </c>
      <c r="I20" s="129"/>
      <c r="J20" s="125">
        <f t="shared" si="2"/>
        <v>0</v>
      </c>
    </row>
    <row r="21" spans="1:12" s="3" customFormat="1" ht="22.5" customHeight="1" x14ac:dyDescent="0.2">
      <c r="A21" s="93" t="s">
        <v>18</v>
      </c>
      <c r="B21" s="94"/>
      <c r="C21" s="94"/>
      <c r="D21" s="95"/>
      <c r="E21" s="95"/>
      <c r="F21" s="96"/>
      <c r="G21"/>
      <c r="H21"/>
      <c r="L21" s="35"/>
    </row>
    <row r="22" spans="1:12" ht="31.5" customHeight="1" x14ac:dyDescent="0.2">
      <c r="A22" s="272" t="s">
        <v>113</v>
      </c>
      <c r="B22" s="273"/>
      <c r="C22" s="273"/>
      <c r="D22" s="273"/>
      <c r="E22" s="273"/>
      <c r="F22" s="274"/>
    </row>
    <row r="23" spans="1:12" ht="29.25" customHeight="1" x14ac:dyDescent="0.2">
      <c r="A23" s="275" t="s">
        <v>167</v>
      </c>
      <c r="B23" s="276"/>
      <c r="C23" s="276"/>
      <c r="D23" s="276"/>
      <c r="E23" s="276"/>
      <c r="F23" s="277"/>
    </row>
    <row r="24" spans="1:12" ht="29.25" customHeight="1" x14ac:dyDescent="0.2">
      <c r="A24" s="275" t="s">
        <v>183</v>
      </c>
      <c r="B24" s="276"/>
      <c r="C24" s="276"/>
      <c r="D24" s="276"/>
      <c r="E24" s="276"/>
      <c r="F24" s="277"/>
    </row>
    <row r="25" spans="1:12" ht="29.25" customHeight="1" x14ac:dyDescent="0.2">
      <c r="A25" s="275" t="s">
        <v>114</v>
      </c>
      <c r="B25" s="276"/>
      <c r="C25" s="276"/>
      <c r="D25" s="276"/>
      <c r="E25" s="276"/>
      <c r="F25" s="277"/>
    </row>
    <row r="26" spans="1:12" ht="29.25" customHeight="1" x14ac:dyDescent="0.2">
      <c r="A26" s="237"/>
      <c r="B26" s="100"/>
      <c r="C26" s="100"/>
      <c r="D26" s="100"/>
      <c r="E26" s="100"/>
      <c r="F26" s="101"/>
    </row>
    <row r="27" spans="1:12" ht="29.25" customHeight="1" x14ac:dyDescent="0.2">
      <c r="A27" s="237"/>
      <c r="B27" s="100"/>
      <c r="C27" s="100"/>
      <c r="D27" s="100"/>
      <c r="E27" s="100"/>
      <c r="F27" s="101"/>
    </row>
    <row r="28" spans="1:12" s="3" customFormat="1" ht="29.25" customHeight="1" x14ac:dyDescent="0.2">
      <c r="A28" s="239" t="s">
        <v>82</v>
      </c>
      <c r="B28" s="100"/>
      <c r="C28" s="100"/>
      <c r="D28" s="100"/>
      <c r="E28" s="100"/>
      <c r="F28" s="101"/>
      <c r="G28"/>
      <c r="H28"/>
    </row>
    <row r="29" spans="1:12" ht="29.25" customHeight="1" x14ac:dyDescent="0.2">
      <c r="A29" s="259" t="s">
        <v>168</v>
      </c>
      <c r="B29" s="260"/>
      <c r="C29" s="260"/>
      <c r="D29" s="260"/>
      <c r="E29" s="260"/>
      <c r="F29" s="261"/>
      <c r="I29" s="3"/>
      <c r="J29" s="3"/>
      <c r="K29" s="3"/>
      <c r="L29" s="3"/>
    </row>
    <row r="30" spans="1:12" ht="29.25" customHeight="1" x14ac:dyDescent="0.2">
      <c r="A30" s="262"/>
      <c r="B30" s="263"/>
      <c r="C30" s="263"/>
      <c r="D30" s="263"/>
      <c r="E30" s="263"/>
      <c r="F30" s="264"/>
      <c r="I30" s="3"/>
      <c r="J30" s="3"/>
      <c r="K30" s="3"/>
      <c r="L30" s="3"/>
    </row>
    <row r="31" spans="1:12" ht="29.25" customHeight="1" x14ac:dyDescent="0.2">
      <c r="A31" s="275" t="s">
        <v>169</v>
      </c>
      <c r="B31" s="276"/>
      <c r="C31" s="276"/>
      <c r="D31" s="276"/>
      <c r="E31" s="276"/>
      <c r="F31" s="277"/>
      <c r="J31" s="3"/>
      <c r="K31" s="3"/>
      <c r="L31" s="3"/>
    </row>
    <row r="32" spans="1:12" ht="29.25" customHeight="1" x14ac:dyDescent="0.2">
      <c r="A32" s="241"/>
      <c r="B32" s="242"/>
      <c r="C32" s="242"/>
      <c r="D32" s="242"/>
      <c r="E32" s="242"/>
      <c r="F32" s="243"/>
      <c r="I32" s="134"/>
    </row>
    <row r="33" spans="5:12" x14ac:dyDescent="0.2">
      <c r="E33"/>
      <c r="J33" s="3"/>
    </row>
    <row r="34" spans="5:12" x14ac:dyDescent="0.2">
      <c r="E34"/>
      <c r="I34"/>
    </row>
    <row r="35" spans="5:12" x14ac:dyDescent="0.2">
      <c r="E35"/>
      <c r="I35"/>
    </row>
    <row r="36" spans="5:12" x14ac:dyDescent="0.2">
      <c r="E36"/>
      <c r="I36"/>
    </row>
    <row r="38" spans="5:12" ht="14.25" x14ac:dyDescent="0.2">
      <c r="E38"/>
      <c r="I38"/>
      <c r="L38" s="55"/>
    </row>
    <row r="39" spans="5:12" ht="14.25" x14ac:dyDescent="0.2">
      <c r="E39"/>
      <c r="I39"/>
      <c r="L39" s="55"/>
    </row>
  </sheetData>
  <mergeCells count="10">
    <mergeCell ref="A25:F25"/>
    <mergeCell ref="A29:F30"/>
    <mergeCell ref="A31:F31"/>
    <mergeCell ref="I1:J1"/>
    <mergeCell ref="L2:M3"/>
    <mergeCell ref="A22:F22"/>
    <mergeCell ref="A23:F23"/>
    <mergeCell ref="A24:F24"/>
    <mergeCell ref="C7:D7"/>
    <mergeCell ref="C4:D4"/>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topLeftCell="A13" zoomScaleNormal="100" workbookViewId="0">
      <selection activeCell="D14" sqref="D1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9" customWidth="1"/>
    <col min="6" max="6" width="15.28515625" customWidth="1"/>
    <col min="7" max="7" width="2.28515625" customWidth="1"/>
    <col min="8" max="8" width="2.5703125" customWidth="1"/>
    <col min="9" max="9" width="13.140625" style="30"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7"/>
      <c r="B1" s="8"/>
      <c r="C1" s="8"/>
      <c r="D1" s="8"/>
      <c r="E1" s="36" t="s">
        <v>19</v>
      </c>
      <c r="F1" s="37">
        <f>SUM(Menu!B3)</f>
        <v>42299</v>
      </c>
      <c r="G1" s="1"/>
      <c r="I1" s="268" t="s">
        <v>5</v>
      </c>
      <c r="J1" s="269"/>
      <c r="M1" s="10"/>
    </row>
    <row r="2" spans="1:18" s="2" customFormat="1" ht="23.25" customHeight="1" x14ac:dyDescent="0.2">
      <c r="A2" s="46" t="str">
        <f>Menu!B13</f>
        <v>Feurige Tomatensauce und Blaue Kartoffeln</v>
      </c>
      <c r="B2" s="47"/>
      <c r="C2" s="47"/>
      <c r="D2" s="45"/>
      <c r="E2" s="38" t="s">
        <v>20</v>
      </c>
      <c r="F2" s="39">
        <f>SUM(Menu!B19)</f>
        <v>5</v>
      </c>
      <c r="I2" s="40">
        <v>5</v>
      </c>
      <c r="J2" s="27" t="s">
        <v>2</v>
      </c>
      <c r="L2" s="270" t="s">
        <v>24</v>
      </c>
      <c r="M2" s="271"/>
      <c r="N2"/>
      <c r="O2"/>
    </row>
    <row r="3" spans="1:18" s="10" customFormat="1" ht="21" customHeight="1" x14ac:dyDescent="0.2">
      <c r="A3" s="12" t="s">
        <v>1</v>
      </c>
      <c r="B3" s="67" t="s">
        <v>0</v>
      </c>
      <c r="C3" s="13" t="s">
        <v>10</v>
      </c>
      <c r="D3" s="41" t="s">
        <v>8</v>
      </c>
      <c r="E3" s="28" t="s">
        <v>6</v>
      </c>
      <c r="F3" s="9" t="s">
        <v>7</v>
      </c>
      <c r="I3" s="28" t="s">
        <v>11</v>
      </c>
      <c r="J3" s="11" t="s">
        <v>3</v>
      </c>
      <c r="L3" s="271"/>
      <c r="M3" s="271"/>
      <c r="N3"/>
      <c r="O3"/>
    </row>
    <row r="4" spans="1:18" ht="21.75" customHeight="1" x14ac:dyDescent="0.25">
      <c r="A4" s="150" t="s">
        <v>43</v>
      </c>
      <c r="B4" s="48"/>
      <c r="C4" s="127"/>
      <c r="D4" s="77"/>
      <c r="E4" s="42"/>
      <c r="F4" s="89"/>
      <c r="I4" s="119"/>
      <c r="J4" s="120">
        <f t="shared" ref="J4:J20" si="0">I4/$I$2</f>
        <v>0</v>
      </c>
      <c r="K4" s="17"/>
      <c r="L4" s="53" t="s">
        <v>25</v>
      </c>
      <c r="M4" s="53">
        <v>0.25</v>
      </c>
      <c r="N4" s="52"/>
      <c r="P4" s="52"/>
      <c r="Q4" s="53"/>
      <c r="R4" s="53"/>
    </row>
    <row r="5" spans="1:18" ht="21.75" customHeight="1" x14ac:dyDescent="0.2">
      <c r="A5" s="255">
        <f>ROUND(SUM(J5*$F$2),2)</f>
        <v>0.08</v>
      </c>
      <c r="B5" s="48" t="s">
        <v>25</v>
      </c>
      <c r="C5" s="127" t="s">
        <v>115</v>
      </c>
      <c r="D5" s="77"/>
      <c r="E5" s="42"/>
      <c r="F5" s="89">
        <f>SUM(E5*A5)</f>
        <v>0</v>
      </c>
      <c r="I5" s="119">
        <v>0.08</v>
      </c>
      <c r="J5" s="122">
        <f t="shared" si="0"/>
        <v>1.6E-2</v>
      </c>
      <c r="K5" s="17"/>
      <c r="L5" s="53" t="s">
        <v>112</v>
      </c>
      <c r="M5" s="53">
        <v>1.25</v>
      </c>
      <c r="N5" s="52"/>
      <c r="P5" s="52"/>
      <c r="Q5" s="53"/>
      <c r="R5" s="53"/>
    </row>
    <row r="6" spans="1:18" ht="25.5" customHeight="1" x14ac:dyDescent="0.2">
      <c r="A6" s="138">
        <f t="shared" ref="A6:A20" si="1">ROUND(SUM(J6*$F$2),2)</f>
        <v>2</v>
      </c>
      <c r="B6" s="49" t="s">
        <v>116</v>
      </c>
      <c r="C6" s="128" t="s">
        <v>117</v>
      </c>
      <c r="D6" s="78"/>
      <c r="E6" s="43"/>
      <c r="F6" s="90">
        <f t="shared" ref="F6:F12" si="2">SUM(E6*A6)</f>
        <v>0</v>
      </c>
      <c r="I6" s="123">
        <v>2</v>
      </c>
      <c r="J6" s="122">
        <f t="shared" si="0"/>
        <v>0.4</v>
      </c>
      <c r="K6" s="17"/>
      <c r="L6" s="53" t="s">
        <v>21</v>
      </c>
      <c r="M6" s="53" t="s">
        <v>26</v>
      </c>
      <c r="N6" s="52"/>
      <c r="P6" s="52"/>
      <c r="Q6" s="53"/>
      <c r="R6" s="53"/>
    </row>
    <row r="7" spans="1:18" ht="25.5" customHeight="1" x14ac:dyDescent="0.2">
      <c r="A7" s="90">
        <f t="shared" si="1"/>
        <v>0.1</v>
      </c>
      <c r="B7" s="49" t="s">
        <v>112</v>
      </c>
      <c r="C7" s="128" t="s">
        <v>50</v>
      </c>
      <c r="D7" s="78"/>
      <c r="E7" s="43"/>
      <c r="F7" s="90">
        <f t="shared" si="2"/>
        <v>0</v>
      </c>
      <c r="I7" s="121">
        <v>0.1</v>
      </c>
      <c r="J7" s="122">
        <f t="shared" si="0"/>
        <v>0.02</v>
      </c>
      <c r="K7" s="17"/>
      <c r="L7" s="53" t="s">
        <v>30</v>
      </c>
      <c r="M7" s="53" t="s">
        <v>31</v>
      </c>
      <c r="Q7" s="53"/>
    </row>
    <row r="8" spans="1:18" ht="30.75" customHeight="1" x14ac:dyDescent="0.2">
      <c r="A8" s="254">
        <f t="shared" si="1"/>
        <v>0.4</v>
      </c>
      <c r="B8" s="49" t="s">
        <v>25</v>
      </c>
      <c r="C8" s="282" t="s">
        <v>118</v>
      </c>
      <c r="D8" s="283"/>
      <c r="E8" s="43"/>
      <c r="F8" s="90">
        <f t="shared" si="2"/>
        <v>0</v>
      </c>
      <c r="I8" s="121">
        <v>0.4</v>
      </c>
      <c r="J8" s="122">
        <f t="shared" si="0"/>
        <v>0.08</v>
      </c>
      <c r="K8" s="17"/>
      <c r="L8" s="53" t="s">
        <v>22</v>
      </c>
      <c r="M8" s="53">
        <v>1</v>
      </c>
      <c r="Q8" s="53"/>
    </row>
    <row r="9" spans="1:18" ht="30.75" customHeight="1" x14ac:dyDescent="0.2">
      <c r="A9" s="117">
        <f t="shared" si="1"/>
        <v>1</v>
      </c>
      <c r="B9" s="49" t="s">
        <v>34</v>
      </c>
      <c r="C9" s="128" t="s">
        <v>119</v>
      </c>
      <c r="D9" s="78"/>
      <c r="E9" s="43"/>
      <c r="F9" s="90">
        <f t="shared" si="2"/>
        <v>0</v>
      </c>
      <c r="I9" s="123">
        <v>1</v>
      </c>
      <c r="J9" s="122">
        <f t="shared" si="0"/>
        <v>0.2</v>
      </c>
      <c r="K9" s="17"/>
      <c r="L9" s="53" t="s">
        <v>23</v>
      </c>
      <c r="M9" s="53" t="s">
        <v>27</v>
      </c>
      <c r="Q9" s="53"/>
    </row>
    <row r="10" spans="1:18" ht="30.75" customHeight="1" x14ac:dyDescent="0.2">
      <c r="A10" s="117">
        <f t="shared" si="1"/>
        <v>2</v>
      </c>
      <c r="B10" s="49" t="s">
        <v>120</v>
      </c>
      <c r="C10" s="282" t="s">
        <v>121</v>
      </c>
      <c r="D10" s="283"/>
      <c r="E10" s="43"/>
      <c r="F10" s="90">
        <f t="shared" si="2"/>
        <v>0</v>
      </c>
      <c r="I10" s="123">
        <v>2</v>
      </c>
      <c r="J10" s="122">
        <f t="shared" si="0"/>
        <v>0.4</v>
      </c>
      <c r="K10" s="17"/>
      <c r="L10" s="53" t="s">
        <v>28</v>
      </c>
      <c r="M10" s="53" t="s">
        <v>29</v>
      </c>
      <c r="Q10" s="53"/>
    </row>
    <row r="11" spans="1:18" ht="27" customHeight="1" x14ac:dyDescent="0.2">
      <c r="A11" s="117">
        <f t="shared" si="1"/>
        <v>1</v>
      </c>
      <c r="B11" s="49" t="s">
        <v>95</v>
      </c>
      <c r="C11" s="128" t="s">
        <v>122</v>
      </c>
      <c r="D11" s="78"/>
      <c r="E11" s="43"/>
      <c r="F11" s="90">
        <f t="shared" si="2"/>
        <v>0</v>
      </c>
      <c r="I11" s="123">
        <v>1</v>
      </c>
      <c r="J11" s="122">
        <f t="shared" si="0"/>
        <v>0.2</v>
      </c>
      <c r="K11" s="17"/>
      <c r="L11" s="54" t="s">
        <v>32</v>
      </c>
      <c r="Q11" s="53"/>
    </row>
    <row r="12" spans="1:18" ht="33.75" customHeight="1" thickBot="1" x14ac:dyDescent="0.25">
      <c r="A12" s="256">
        <f t="shared" si="1"/>
        <v>1</v>
      </c>
      <c r="B12" s="144" t="s">
        <v>22</v>
      </c>
      <c r="C12" s="292" t="s">
        <v>170</v>
      </c>
      <c r="D12" s="293"/>
      <c r="E12" s="145"/>
      <c r="F12" s="146">
        <f t="shared" si="2"/>
        <v>0</v>
      </c>
      <c r="I12" s="153">
        <v>1</v>
      </c>
      <c r="J12" s="154">
        <f t="shared" si="0"/>
        <v>0.2</v>
      </c>
      <c r="K12" s="17"/>
      <c r="M12" s="10"/>
      <c r="Q12" s="53"/>
    </row>
    <row r="13" spans="1:18" ht="21.75" customHeight="1" x14ac:dyDescent="0.25">
      <c r="A13" s="150" t="s">
        <v>125</v>
      </c>
      <c r="B13" s="140"/>
      <c r="C13" s="141"/>
      <c r="D13" s="142"/>
      <c r="E13" s="143"/>
      <c r="F13" s="139"/>
      <c r="I13" s="151"/>
      <c r="J13" s="152">
        <f t="shared" si="0"/>
        <v>0</v>
      </c>
      <c r="K13" s="17"/>
      <c r="M13" s="10"/>
      <c r="Q13" s="53"/>
    </row>
    <row r="14" spans="1:18" ht="21.75" customHeight="1" x14ac:dyDescent="0.2">
      <c r="A14" s="90">
        <f t="shared" si="1"/>
        <v>0.6</v>
      </c>
      <c r="B14" s="147" t="s">
        <v>25</v>
      </c>
      <c r="C14" s="148" t="s">
        <v>125</v>
      </c>
      <c r="D14" s="78"/>
      <c r="E14" s="43"/>
      <c r="F14" s="90">
        <f t="shared" ref="F14:F20" si="3">SUM(E14*A14)</f>
        <v>0</v>
      </c>
      <c r="I14" s="121">
        <v>0.6</v>
      </c>
      <c r="J14" s="122">
        <f t="shared" si="0"/>
        <v>0.12</v>
      </c>
      <c r="K14" s="17"/>
      <c r="Q14" s="53"/>
    </row>
    <row r="15" spans="1:18" ht="21.75" customHeight="1" x14ac:dyDescent="0.2">
      <c r="A15" s="90">
        <f t="shared" si="1"/>
        <v>0</v>
      </c>
      <c r="B15" s="149"/>
      <c r="C15" s="148" t="s">
        <v>106</v>
      </c>
      <c r="D15" s="78"/>
      <c r="E15" s="43"/>
      <c r="F15" s="90">
        <f t="shared" si="3"/>
        <v>0</v>
      </c>
      <c r="I15" s="121"/>
      <c r="J15" s="122">
        <f t="shared" si="0"/>
        <v>0</v>
      </c>
      <c r="K15" s="17"/>
      <c r="Q15" s="53"/>
    </row>
    <row r="16" spans="1:18" ht="21.75" customHeight="1" x14ac:dyDescent="0.2">
      <c r="A16" s="90">
        <f t="shared" si="1"/>
        <v>0</v>
      </c>
      <c r="B16" s="49"/>
      <c r="C16" s="56"/>
      <c r="D16" s="78"/>
      <c r="E16" s="43"/>
      <c r="F16" s="90">
        <f t="shared" si="3"/>
        <v>0</v>
      </c>
      <c r="I16" s="121"/>
      <c r="J16" s="122">
        <f t="shared" si="0"/>
        <v>0</v>
      </c>
      <c r="K16" s="17"/>
      <c r="Q16" s="53"/>
    </row>
    <row r="17" spans="1:12" ht="21.75" customHeight="1" x14ac:dyDescent="0.2">
      <c r="A17" s="90">
        <f t="shared" si="1"/>
        <v>0</v>
      </c>
      <c r="B17" s="49"/>
      <c r="C17" s="56"/>
      <c r="D17" s="78"/>
      <c r="E17" s="43"/>
      <c r="F17" s="90">
        <f t="shared" si="3"/>
        <v>0</v>
      </c>
      <c r="I17" s="121"/>
      <c r="J17" s="122">
        <f t="shared" si="0"/>
        <v>0</v>
      </c>
      <c r="K17" s="17"/>
    </row>
    <row r="18" spans="1:12" ht="21.75" customHeight="1" x14ac:dyDescent="0.2">
      <c r="A18" s="91">
        <f t="shared" si="1"/>
        <v>0</v>
      </c>
      <c r="B18" s="49"/>
      <c r="C18" s="56"/>
      <c r="D18" s="78"/>
      <c r="E18" s="43"/>
      <c r="F18" s="91">
        <f t="shared" si="3"/>
        <v>0</v>
      </c>
      <c r="I18" s="121"/>
      <c r="J18" s="122">
        <f t="shared" si="0"/>
        <v>0</v>
      </c>
      <c r="K18" s="17"/>
    </row>
    <row r="19" spans="1:12" ht="21.75" customHeight="1" x14ac:dyDescent="0.2">
      <c r="A19" s="91">
        <f t="shared" si="1"/>
        <v>0</v>
      </c>
      <c r="B19" s="49"/>
      <c r="C19" s="56"/>
      <c r="D19" s="78"/>
      <c r="E19" s="43"/>
      <c r="F19" s="91">
        <f t="shared" si="3"/>
        <v>0</v>
      </c>
      <c r="I19" s="121"/>
      <c r="J19" s="122">
        <f t="shared" si="0"/>
        <v>0</v>
      </c>
    </row>
    <row r="20" spans="1:12" ht="21.75" customHeight="1" x14ac:dyDescent="0.2">
      <c r="A20" s="91">
        <f t="shared" si="1"/>
        <v>0</v>
      </c>
      <c r="B20" s="60"/>
      <c r="C20" s="68"/>
      <c r="D20" s="79"/>
      <c r="E20" s="43"/>
      <c r="F20" s="92">
        <f t="shared" si="3"/>
        <v>0</v>
      </c>
      <c r="I20" s="129"/>
      <c r="J20" s="125">
        <f t="shared" si="0"/>
        <v>0</v>
      </c>
    </row>
    <row r="21" spans="1:12" s="3" customFormat="1" ht="22.5" customHeight="1" x14ac:dyDescent="0.2">
      <c r="A21" s="93" t="s">
        <v>18</v>
      </c>
      <c r="B21" s="94"/>
      <c r="C21" s="94"/>
      <c r="D21" s="95"/>
      <c r="E21" s="95"/>
      <c r="F21" s="96"/>
      <c r="G21"/>
      <c r="H21"/>
      <c r="L21" s="35"/>
    </row>
    <row r="22" spans="1:12" ht="31.5" customHeight="1" x14ac:dyDescent="0.2">
      <c r="A22" s="286" t="s">
        <v>124</v>
      </c>
      <c r="B22" s="287"/>
      <c r="C22" s="287"/>
      <c r="D22" s="287"/>
      <c r="E22" s="287"/>
      <c r="F22" s="288"/>
    </row>
    <row r="23" spans="1:12" ht="31.5" customHeight="1" x14ac:dyDescent="0.2">
      <c r="A23" s="265"/>
      <c r="B23" s="266"/>
      <c r="C23" s="266"/>
      <c r="D23" s="266"/>
      <c r="E23" s="266"/>
      <c r="F23" s="267"/>
      <c r="I23" s="134"/>
    </row>
    <row r="24" spans="1:12" ht="25.5" customHeight="1" thickBot="1" x14ac:dyDescent="0.25">
      <c r="A24" s="289" t="s">
        <v>123</v>
      </c>
      <c r="B24" s="290"/>
      <c r="C24" s="290"/>
      <c r="D24" s="290"/>
      <c r="E24" s="290"/>
      <c r="F24" s="291"/>
    </row>
    <row r="25" spans="1:12" ht="25.5" customHeight="1" x14ac:dyDescent="0.2">
      <c r="A25" s="244"/>
      <c r="B25" s="155"/>
      <c r="C25" s="155"/>
      <c r="D25" s="155"/>
      <c r="E25" s="155"/>
      <c r="F25" s="156"/>
    </row>
    <row r="26" spans="1:12" ht="25.5" customHeight="1" x14ac:dyDescent="0.2">
      <c r="A26" s="275" t="s">
        <v>126</v>
      </c>
      <c r="B26" s="276"/>
      <c r="C26" s="276"/>
      <c r="D26" s="276"/>
      <c r="E26" s="276"/>
      <c r="F26" s="277"/>
    </row>
    <row r="27" spans="1:12" ht="25.5" customHeight="1" x14ac:dyDescent="0.2">
      <c r="A27" s="237"/>
      <c r="B27" s="100"/>
      <c r="C27" s="100"/>
      <c r="D27" s="100"/>
      <c r="E27" s="100"/>
      <c r="F27" s="101"/>
    </row>
    <row r="28" spans="1:12" s="3" customFormat="1" ht="25.5" customHeight="1" x14ac:dyDescent="0.2">
      <c r="A28" s="237"/>
      <c r="B28" s="100"/>
      <c r="C28" s="100"/>
      <c r="D28" s="100"/>
      <c r="E28" s="100"/>
      <c r="F28" s="101"/>
      <c r="G28"/>
      <c r="H28"/>
    </row>
    <row r="29" spans="1:12" ht="25.5" customHeight="1" x14ac:dyDescent="0.2">
      <c r="A29" s="237"/>
      <c r="B29" s="100"/>
      <c r="C29" s="100"/>
      <c r="D29" s="100"/>
      <c r="E29" s="100"/>
      <c r="F29" s="101"/>
      <c r="I29" s="3"/>
      <c r="J29" s="3"/>
      <c r="K29" s="3"/>
      <c r="L29" s="3"/>
    </row>
    <row r="30" spans="1:12" ht="25.5" customHeight="1" x14ac:dyDescent="0.2">
      <c r="A30" s="237"/>
      <c r="B30" s="100"/>
      <c r="C30" s="100"/>
      <c r="D30" s="100"/>
      <c r="E30" s="100"/>
      <c r="F30" s="101"/>
      <c r="I30" s="3"/>
      <c r="J30" s="3"/>
      <c r="K30" s="3"/>
      <c r="L30" s="3"/>
    </row>
    <row r="31" spans="1:12" ht="25.5" customHeight="1" x14ac:dyDescent="0.2">
      <c r="A31" s="237"/>
      <c r="B31" s="100"/>
      <c r="C31" s="100"/>
      <c r="D31" s="100"/>
      <c r="E31" s="100"/>
      <c r="F31" s="101"/>
      <c r="I31" s="3"/>
      <c r="J31" s="3"/>
      <c r="K31" s="3"/>
      <c r="L31" s="3"/>
    </row>
    <row r="32" spans="1:12" ht="25.5" customHeight="1" x14ac:dyDescent="0.2">
      <c r="A32" s="238"/>
      <c r="B32" s="103"/>
      <c r="C32" s="103"/>
      <c r="D32" s="103"/>
      <c r="E32" s="103"/>
      <c r="F32" s="104"/>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5"/>
    </row>
    <row r="39" spans="5:12" ht="14.25" x14ac:dyDescent="0.2">
      <c r="E39"/>
      <c r="I39"/>
      <c r="L39" s="55"/>
    </row>
  </sheetData>
  <mergeCells count="8">
    <mergeCell ref="A26:F26"/>
    <mergeCell ref="I1:J1"/>
    <mergeCell ref="L2:M3"/>
    <mergeCell ref="A22:F23"/>
    <mergeCell ref="A24:F24"/>
    <mergeCell ref="C8:D8"/>
    <mergeCell ref="C12:D12"/>
    <mergeCell ref="C10:D10"/>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R39"/>
  <sheetViews>
    <sheetView showZeros="0" topLeftCell="A16" zoomScaleNormal="100" workbookViewId="0">
      <selection activeCell="E1" sqref="E1"/>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9" customWidth="1"/>
    <col min="6" max="6" width="15.28515625" customWidth="1"/>
    <col min="7" max="7" width="2.28515625" customWidth="1"/>
    <col min="8" max="8" width="2.5703125" customWidth="1"/>
    <col min="9" max="9" width="13.140625" style="30"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7"/>
      <c r="B1" s="8"/>
      <c r="C1" s="8"/>
      <c r="D1" s="8"/>
      <c r="E1" s="36" t="s">
        <v>19</v>
      </c>
      <c r="F1" s="37">
        <f>SUM(Menu!B3)</f>
        <v>42299</v>
      </c>
      <c r="G1" s="1"/>
      <c r="I1" s="268" t="s">
        <v>5</v>
      </c>
      <c r="J1" s="269"/>
      <c r="M1" s="10"/>
    </row>
    <row r="2" spans="1:18" s="2" customFormat="1" ht="23.25" customHeight="1" x14ac:dyDescent="0.2">
      <c r="A2" s="46" t="str">
        <f>Menu!B15</f>
        <v xml:space="preserve">Minzcrème mit Mandelkrokant </v>
      </c>
      <c r="B2" s="47"/>
      <c r="C2" s="47"/>
      <c r="D2" s="45"/>
      <c r="E2" s="38" t="s">
        <v>20</v>
      </c>
      <c r="F2" s="39">
        <f>SUM(Menu!B19)</f>
        <v>5</v>
      </c>
      <c r="I2" s="40">
        <v>5</v>
      </c>
      <c r="J2" s="27" t="s">
        <v>2</v>
      </c>
      <c r="L2" s="270" t="s">
        <v>24</v>
      </c>
      <c r="M2" s="271"/>
      <c r="N2"/>
      <c r="O2"/>
    </row>
    <row r="3" spans="1:18" s="10" customFormat="1" ht="21" customHeight="1" x14ac:dyDescent="0.2">
      <c r="A3" s="12" t="s">
        <v>1</v>
      </c>
      <c r="B3" s="67" t="s">
        <v>0</v>
      </c>
      <c r="C3" s="13" t="s">
        <v>10</v>
      </c>
      <c r="D3" s="41" t="s">
        <v>8</v>
      </c>
      <c r="E3" s="28" t="s">
        <v>6</v>
      </c>
      <c r="F3" s="9" t="s">
        <v>7</v>
      </c>
      <c r="I3" s="28" t="s">
        <v>11</v>
      </c>
      <c r="J3" s="11" t="s">
        <v>3</v>
      </c>
      <c r="L3" s="271"/>
      <c r="M3" s="271"/>
      <c r="N3"/>
      <c r="O3"/>
    </row>
    <row r="4" spans="1:18" ht="21.75" customHeight="1" x14ac:dyDescent="0.2">
      <c r="A4" s="89">
        <f>ROUND(SUM(J4*$F$2),2)</f>
        <v>0.4</v>
      </c>
      <c r="B4" s="48" t="s">
        <v>112</v>
      </c>
      <c r="C4" s="128" t="s">
        <v>127</v>
      </c>
      <c r="D4" s="77"/>
      <c r="E4" s="42"/>
      <c r="F4" s="89">
        <f>SUM(E4*A4)</f>
        <v>0</v>
      </c>
      <c r="I4" s="119">
        <v>0.4</v>
      </c>
      <c r="J4" s="120">
        <f t="shared" ref="J4:J20" si="0">I4/$I$2</f>
        <v>0.08</v>
      </c>
      <c r="K4" s="17"/>
      <c r="L4" s="53" t="s">
        <v>25</v>
      </c>
      <c r="M4" s="53">
        <v>0.25</v>
      </c>
      <c r="N4" s="52"/>
      <c r="P4" s="52"/>
      <c r="Q4" s="53"/>
      <c r="R4" s="53"/>
    </row>
    <row r="5" spans="1:18" ht="21.75" customHeight="1" x14ac:dyDescent="0.2">
      <c r="A5" s="90">
        <f>ROUND(SUM(J5*$F$2),2)</f>
        <v>0.1</v>
      </c>
      <c r="B5" s="49" t="s">
        <v>136</v>
      </c>
      <c r="C5" s="128" t="s">
        <v>128</v>
      </c>
      <c r="D5" s="78"/>
      <c r="E5" s="43"/>
      <c r="F5" s="90">
        <f t="shared" ref="F5:F10" si="1">SUM(E5*A5)</f>
        <v>0</v>
      </c>
      <c r="I5" s="121">
        <v>0.1</v>
      </c>
      <c r="J5" s="122">
        <f t="shared" si="0"/>
        <v>0.02</v>
      </c>
      <c r="K5" s="17"/>
      <c r="L5" s="53" t="s">
        <v>112</v>
      </c>
      <c r="M5" s="53">
        <v>1.25</v>
      </c>
      <c r="N5" s="52"/>
      <c r="P5" s="52"/>
      <c r="Q5" s="53"/>
      <c r="R5" s="53"/>
    </row>
    <row r="6" spans="1:18" ht="29.25" customHeight="1" x14ac:dyDescent="0.2">
      <c r="A6" s="90">
        <f t="shared" ref="A6:A20" si="2">ROUND(SUM(J6*$F$2),2)</f>
        <v>1</v>
      </c>
      <c r="B6" s="49" t="s">
        <v>71</v>
      </c>
      <c r="C6" s="282" t="s">
        <v>129</v>
      </c>
      <c r="D6" s="283"/>
      <c r="E6" s="43"/>
      <c r="F6" s="90">
        <f t="shared" si="1"/>
        <v>0</v>
      </c>
      <c r="I6" s="123">
        <v>1</v>
      </c>
      <c r="J6" s="122">
        <f t="shared" si="0"/>
        <v>0.2</v>
      </c>
      <c r="K6" s="17"/>
      <c r="L6" s="53" t="s">
        <v>21</v>
      </c>
      <c r="M6" s="53" t="s">
        <v>26</v>
      </c>
      <c r="N6" s="52"/>
      <c r="P6" s="52"/>
      <c r="Q6" s="53"/>
      <c r="R6" s="53"/>
    </row>
    <row r="7" spans="1:18" ht="24.75" customHeight="1" x14ac:dyDescent="0.2">
      <c r="A7" s="117">
        <f t="shared" si="2"/>
        <v>0.2</v>
      </c>
      <c r="B7" s="49" t="s">
        <v>112</v>
      </c>
      <c r="C7" s="128" t="s">
        <v>86</v>
      </c>
      <c r="D7" s="78"/>
      <c r="E7" s="43"/>
      <c r="F7" s="90">
        <f t="shared" si="1"/>
        <v>0</v>
      </c>
      <c r="I7" s="123">
        <v>0.2</v>
      </c>
      <c r="J7" s="122">
        <f t="shared" si="0"/>
        <v>0.04</v>
      </c>
      <c r="K7" s="17"/>
      <c r="L7" s="53" t="s">
        <v>30</v>
      </c>
      <c r="M7" s="53" t="s">
        <v>31</v>
      </c>
      <c r="Q7" s="53"/>
    </row>
    <row r="8" spans="1:18" ht="21.75" customHeight="1" x14ac:dyDescent="0.2">
      <c r="A8" s="117">
        <f t="shared" si="2"/>
        <v>4</v>
      </c>
      <c r="B8" s="49" t="s">
        <v>21</v>
      </c>
      <c r="C8" s="128" t="s">
        <v>87</v>
      </c>
      <c r="D8" s="78"/>
      <c r="E8" s="43"/>
      <c r="F8" s="90">
        <f t="shared" si="1"/>
        <v>0</v>
      </c>
      <c r="I8" s="123">
        <v>4</v>
      </c>
      <c r="J8" s="122">
        <f t="shared" si="0"/>
        <v>0.8</v>
      </c>
      <c r="K8" s="17"/>
      <c r="L8" s="53" t="s">
        <v>22</v>
      </c>
      <c r="M8" s="53">
        <v>1</v>
      </c>
      <c r="Q8" s="53"/>
    </row>
    <row r="9" spans="1:18" ht="21.75" customHeight="1" x14ac:dyDescent="0.2">
      <c r="A9" s="117">
        <f t="shared" si="2"/>
        <v>0.4</v>
      </c>
      <c r="B9" s="49" t="s">
        <v>112</v>
      </c>
      <c r="C9" s="128" t="s">
        <v>130</v>
      </c>
      <c r="D9" s="78"/>
      <c r="E9" s="43"/>
      <c r="F9" s="90">
        <f t="shared" si="1"/>
        <v>0</v>
      </c>
      <c r="I9" s="123">
        <v>0.4</v>
      </c>
      <c r="J9" s="122">
        <f t="shared" si="0"/>
        <v>0.08</v>
      </c>
      <c r="K9" s="17"/>
      <c r="L9" s="53" t="s">
        <v>23</v>
      </c>
      <c r="M9" s="53" t="s">
        <v>27</v>
      </c>
      <c r="Q9" s="53"/>
    </row>
    <row r="10" spans="1:18" ht="21.75" customHeight="1" x14ac:dyDescent="0.2">
      <c r="A10" s="117">
        <f t="shared" si="2"/>
        <v>0.5</v>
      </c>
      <c r="B10" s="49" t="s">
        <v>22</v>
      </c>
      <c r="C10" s="128" t="s">
        <v>131</v>
      </c>
      <c r="D10" s="78"/>
      <c r="E10" s="43"/>
      <c r="F10" s="90">
        <f t="shared" si="1"/>
        <v>0</v>
      </c>
      <c r="I10" s="123">
        <v>0.5</v>
      </c>
      <c r="J10" s="122">
        <f t="shared" si="0"/>
        <v>0.1</v>
      </c>
      <c r="K10" s="17"/>
      <c r="L10" s="53" t="s">
        <v>28</v>
      </c>
      <c r="M10" s="53" t="s">
        <v>29</v>
      </c>
      <c r="Q10" s="53"/>
    </row>
    <row r="11" spans="1:18" ht="21.75" customHeight="1" x14ac:dyDescent="0.2">
      <c r="A11" s="117">
        <f t="shared" si="2"/>
        <v>0</v>
      </c>
      <c r="B11" s="49"/>
      <c r="C11" s="128"/>
      <c r="D11" s="78"/>
      <c r="E11" s="43"/>
      <c r="F11" s="90">
        <f t="shared" ref="F11:F20" si="3">SUM(E11*A11)</f>
        <v>0</v>
      </c>
      <c r="I11" s="123"/>
      <c r="J11" s="122">
        <f t="shared" si="0"/>
        <v>0</v>
      </c>
      <c r="K11" s="17"/>
      <c r="L11" s="54" t="s">
        <v>32</v>
      </c>
      <c r="Q11" s="53"/>
    </row>
    <row r="12" spans="1:18" ht="21.75" customHeight="1" x14ac:dyDescent="0.2">
      <c r="A12" s="90">
        <f t="shared" si="2"/>
        <v>0</v>
      </c>
      <c r="B12" s="49"/>
      <c r="C12" s="128"/>
      <c r="D12" s="78"/>
      <c r="E12" s="43"/>
      <c r="F12" s="90">
        <f t="shared" si="3"/>
        <v>0</v>
      </c>
      <c r="I12" s="121"/>
      <c r="J12" s="122">
        <f t="shared" si="0"/>
        <v>0</v>
      </c>
      <c r="K12" s="17"/>
      <c r="M12" s="10"/>
      <c r="Q12" s="53"/>
    </row>
    <row r="13" spans="1:18" ht="21.75" customHeight="1" x14ac:dyDescent="0.2">
      <c r="A13" s="90">
        <f t="shared" si="2"/>
        <v>0</v>
      </c>
      <c r="B13" s="49"/>
      <c r="C13" s="128"/>
      <c r="D13" s="78"/>
      <c r="E13" s="43"/>
      <c r="F13" s="90">
        <f t="shared" si="3"/>
        <v>0</v>
      </c>
      <c r="I13" s="121"/>
      <c r="J13" s="122">
        <f t="shared" si="0"/>
        <v>0</v>
      </c>
      <c r="K13" s="17"/>
      <c r="M13" s="10"/>
      <c r="Q13" s="53"/>
    </row>
    <row r="14" spans="1:18" ht="21.75" customHeight="1" x14ac:dyDescent="0.25">
      <c r="A14" s="90">
        <f t="shared" si="2"/>
        <v>0</v>
      </c>
      <c r="B14" s="49"/>
      <c r="C14" s="157" t="s">
        <v>132</v>
      </c>
      <c r="D14" s="78"/>
      <c r="E14" s="43"/>
      <c r="F14" s="90">
        <f t="shared" si="3"/>
        <v>0</v>
      </c>
      <c r="I14" s="121"/>
      <c r="J14" s="122">
        <f t="shared" si="0"/>
        <v>0</v>
      </c>
      <c r="K14" s="17"/>
      <c r="Q14" s="53"/>
    </row>
    <row r="15" spans="1:18" ht="21.75" customHeight="1" x14ac:dyDescent="0.2">
      <c r="A15" s="90">
        <f t="shared" si="2"/>
        <v>0.2</v>
      </c>
      <c r="B15" s="49" t="s">
        <v>136</v>
      </c>
      <c r="C15" s="128" t="s">
        <v>133</v>
      </c>
      <c r="D15" s="78"/>
      <c r="E15" s="43"/>
      <c r="F15" s="90">
        <f t="shared" si="3"/>
        <v>0</v>
      </c>
      <c r="I15" s="121">
        <v>0.2</v>
      </c>
      <c r="J15" s="122">
        <f t="shared" si="0"/>
        <v>0.04</v>
      </c>
      <c r="K15" s="17"/>
      <c r="Q15" s="53"/>
    </row>
    <row r="16" spans="1:18" ht="21.75" customHeight="1" x14ac:dyDescent="0.2">
      <c r="A16" s="117">
        <f t="shared" si="2"/>
        <v>1</v>
      </c>
      <c r="B16" s="49" t="s">
        <v>21</v>
      </c>
      <c r="C16" s="128" t="s">
        <v>127</v>
      </c>
      <c r="D16" s="78"/>
      <c r="E16" s="43"/>
      <c r="F16" s="90">
        <f t="shared" si="3"/>
        <v>0</v>
      </c>
      <c r="I16" s="123">
        <v>1</v>
      </c>
      <c r="J16" s="122">
        <f t="shared" si="0"/>
        <v>0.2</v>
      </c>
      <c r="K16" s="17"/>
      <c r="Q16" s="53"/>
    </row>
    <row r="17" spans="1:12" ht="21.75" customHeight="1" x14ac:dyDescent="0.2">
      <c r="A17" s="90">
        <f t="shared" si="2"/>
        <v>0.05</v>
      </c>
      <c r="B17" s="49" t="s">
        <v>136</v>
      </c>
      <c r="C17" s="128" t="s">
        <v>111</v>
      </c>
      <c r="D17" s="78"/>
      <c r="E17" s="43"/>
      <c r="F17" s="90">
        <f t="shared" si="3"/>
        <v>0</v>
      </c>
      <c r="I17" s="121">
        <v>0.05</v>
      </c>
      <c r="J17" s="122">
        <f t="shared" si="0"/>
        <v>0.01</v>
      </c>
      <c r="K17" s="17"/>
    </row>
    <row r="18" spans="1:12" ht="21.75" customHeight="1" x14ac:dyDescent="0.2">
      <c r="A18" s="91">
        <f t="shared" si="2"/>
        <v>0.05</v>
      </c>
      <c r="B18" s="49" t="s">
        <v>136</v>
      </c>
      <c r="C18" s="128" t="s">
        <v>134</v>
      </c>
      <c r="D18" s="78"/>
      <c r="E18" s="43"/>
      <c r="F18" s="91">
        <f t="shared" si="3"/>
        <v>0</v>
      </c>
      <c r="I18" s="121">
        <v>0.05</v>
      </c>
      <c r="J18" s="122">
        <f t="shared" si="0"/>
        <v>0.01</v>
      </c>
      <c r="K18" s="17"/>
    </row>
    <row r="19" spans="1:12" ht="21.75" customHeight="1" x14ac:dyDescent="0.2">
      <c r="A19" s="118">
        <f t="shared" si="2"/>
        <v>1</v>
      </c>
      <c r="B19" s="49" t="s">
        <v>137</v>
      </c>
      <c r="C19" s="158" t="s">
        <v>135</v>
      </c>
      <c r="D19" s="78"/>
      <c r="E19" s="43"/>
      <c r="F19" s="91">
        <f t="shared" si="3"/>
        <v>0</v>
      </c>
      <c r="I19" s="123">
        <v>1</v>
      </c>
      <c r="J19" s="122">
        <f t="shared" si="0"/>
        <v>0.2</v>
      </c>
    </row>
    <row r="20" spans="1:12" ht="21.75" customHeight="1" x14ac:dyDescent="0.2">
      <c r="A20" s="91">
        <f t="shared" si="2"/>
        <v>0</v>
      </c>
      <c r="B20" s="60"/>
      <c r="C20" s="68"/>
      <c r="D20" s="79"/>
      <c r="E20" s="43"/>
      <c r="F20" s="92">
        <f t="shared" si="3"/>
        <v>0</v>
      </c>
      <c r="I20" s="129"/>
      <c r="J20" s="125">
        <f t="shared" si="0"/>
        <v>0</v>
      </c>
    </row>
    <row r="21" spans="1:12" s="3" customFormat="1" ht="22.5" customHeight="1" x14ac:dyDescent="0.2">
      <c r="A21" s="93" t="s">
        <v>18</v>
      </c>
      <c r="B21" s="94"/>
      <c r="C21" s="94"/>
      <c r="D21" s="95"/>
      <c r="E21" s="95"/>
      <c r="F21" s="96"/>
      <c r="G21"/>
      <c r="H21"/>
      <c r="L21" s="35"/>
    </row>
    <row r="22" spans="1:12" ht="31.5" customHeight="1" x14ac:dyDescent="0.2">
      <c r="A22" s="272" t="s">
        <v>171</v>
      </c>
      <c r="B22" s="273"/>
      <c r="C22" s="273"/>
      <c r="D22" s="273"/>
      <c r="E22" s="273"/>
      <c r="F22" s="274"/>
    </row>
    <row r="23" spans="1:12" ht="31.5" customHeight="1" x14ac:dyDescent="0.2">
      <c r="A23" s="259" t="s">
        <v>140</v>
      </c>
      <c r="B23" s="260"/>
      <c r="C23" s="260"/>
      <c r="D23" s="260"/>
      <c r="E23" s="260"/>
      <c r="F23" s="261"/>
    </row>
    <row r="24" spans="1:12" ht="31.5" customHeight="1" x14ac:dyDescent="0.2">
      <c r="A24" s="265"/>
      <c r="B24" s="266"/>
      <c r="C24" s="266"/>
      <c r="D24" s="266"/>
      <c r="E24" s="266"/>
      <c r="F24" s="267"/>
    </row>
    <row r="25" spans="1:12" ht="31.5" customHeight="1" x14ac:dyDescent="0.2">
      <c r="A25" s="275" t="s">
        <v>141</v>
      </c>
      <c r="B25" s="276"/>
      <c r="C25" s="276"/>
      <c r="D25" s="276"/>
      <c r="E25" s="276"/>
      <c r="F25" s="277"/>
    </row>
    <row r="26" spans="1:12" ht="31.5" customHeight="1" x14ac:dyDescent="0.2">
      <c r="A26" s="237"/>
      <c r="B26" s="100"/>
      <c r="C26" s="100"/>
      <c r="D26" s="100"/>
      <c r="E26" s="100"/>
      <c r="F26" s="101"/>
      <c r="I26" s="134"/>
    </row>
    <row r="27" spans="1:12" ht="31.5" customHeight="1" x14ac:dyDescent="0.2">
      <c r="A27" s="294" t="s">
        <v>132</v>
      </c>
      <c r="B27" s="295"/>
      <c r="C27" s="100"/>
      <c r="D27" s="100"/>
      <c r="E27" s="100"/>
      <c r="F27" s="101"/>
    </row>
    <row r="28" spans="1:12" s="3" customFormat="1" ht="29.25" customHeight="1" x14ac:dyDescent="0.2">
      <c r="A28" s="259" t="s">
        <v>138</v>
      </c>
      <c r="B28" s="260"/>
      <c r="C28" s="260"/>
      <c r="D28" s="260"/>
      <c r="E28" s="260"/>
      <c r="F28" s="261"/>
      <c r="G28"/>
      <c r="H28"/>
    </row>
    <row r="29" spans="1:12" ht="29.25" customHeight="1" x14ac:dyDescent="0.2">
      <c r="A29" s="265"/>
      <c r="B29" s="266"/>
      <c r="C29" s="266"/>
      <c r="D29" s="266"/>
      <c r="E29" s="266"/>
      <c r="F29" s="267"/>
      <c r="I29" s="3"/>
      <c r="J29" s="3"/>
      <c r="K29" s="3"/>
      <c r="L29" s="3"/>
    </row>
    <row r="30" spans="1:12" ht="33" customHeight="1" x14ac:dyDescent="0.2">
      <c r="A30" s="275" t="s">
        <v>142</v>
      </c>
      <c r="B30" s="276"/>
      <c r="C30" s="276"/>
      <c r="D30" s="276"/>
      <c r="E30" s="276"/>
      <c r="F30" s="277"/>
      <c r="I30" s="3"/>
      <c r="J30" s="3"/>
      <c r="K30" s="3"/>
      <c r="L30" s="3"/>
    </row>
    <row r="31" spans="1:12" ht="24.75" customHeight="1" x14ac:dyDescent="0.2">
      <c r="A31" s="259" t="s">
        <v>139</v>
      </c>
      <c r="B31" s="260"/>
      <c r="C31" s="260"/>
      <c r="D31" s="260"/>
      <c r="E31" s="260"/>
      <c r="F31" s="261"/>
      <c r="I31" s="3"/>
      <c r="J31" s="3"/>
      <c r="K31" s="3"/>
      <c r="L31" s="3"/>
    </row>
    <row r="32" spans="1:12" ht="24.75" customHeight="1" x14ac:dyDescent="0.2">
      <c r="A32" s="296"/>
      <c r="B32" s="297"/>
      <c r="C32" s="297"/>
      <c r="D32" s="297"/>
      <c r="E32" s="297"/>
      <c r="F32" s="298"/>
    </row>
    <row r="33" spans="1:12" x14ac:dyDescent="0.2">
      <c r="A33" s="30"/>
      <c r="B33" s="30"/>
      <c r="C33" s="30"/>
      <c r="D33" s="30"/>
      <c r="E33" s="30"/>
      <c r="F33" s="30"/>
      <c r="I33"/>
      <c r="J33" s="3"/>
    </row>
    <row r="34" spans="1:12" x14ac:dyDescent="0.2">
      <c r="E34"/>
      <c r="I34" s="4"/>
    </row>
    <row r="35" spans="1:12" x14ac:dyDescent="0.2">
      <c r="E35"/>
      <c r="I35"/>
    </row>
    <row r="36" spans="1:12" x14ac:dyDescent="0.2">
      <c r="E36"/>
    </row>
    <row r="38" spans="1:12" ht="14.25" x14ac:dyDescent="0.2">
      <c r="E38"/>
      <c r="I38"/>
      <c r="L38" s="55"/>
    </row>
    <row r="39" spans="1:12" ht="14.25" x14ac:dyDescent="0.2">
      <c r="E39"/>
      <c r="I39"/>
      <c r="L39" s="55"/>
    </row>
  </sheetData>
  <mergeCells count="10">
    <mergeCell ref="A25:F25"/>
    <mergeCell ref="A27:B27"/>
    <mergeCell ref="A28:F29"/>
    <mergeCell ref="A30:F30"/>
    <mergeCell ref="A31:F32"/>
    <mergeCell ref="I1:J1"/>
    <mergeCell ref="L2:M3"/>
    <mergeCell ref="A22:F22"/>
    <mergeCell ref="A23:F24"/>
    <mergeCell ref="C6:D6"/>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R39"/>
  <sheetViews>
    <sheetView showZeros="0" zoomScaleNormal="100" workbookViewId="0">
      <selection activeCell="C27" sqref="C27"/>
    </sheetView>
  </sheetViews>
  <sheetFormatPr baseColWidth="10" defaultColWidth="11.42578125" defaultRowHeight="12.75" outlineLevelCol="1" x14ac:dyDescent="0.2"/>
  <cols>
    <col min="1" max="1" width="8.85546875" customWidth="1"/>
    <col min="2" max="2" width="7.5703125" customWidth="1"/>
    <col min="3" max="3" width="35.85546875" customWidth="1"/>
    <col min="4" max="4" width="13.28515625" customWidth="1"/>
    <col min="5" max="5" width="14.5703125" style="29" customWidth="1"/>
    <col min="6" max="6" width="14.5703125" customWidth="1"/>
    <col min="7" max="7" width="2.28515625" customWidth="1"/>
    <col min="8" max="8" width="2.5703125" customWidth="1"/>
    <col min="9" max="9" width="13.140625" style="30"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7"/>
      <c r="B1" s="8"/>
      <c r="C1" s="8"/>
      <c r="D1" s="8"/>
      <c r="E1" s="36" t="s">
        <v>19</v>
      </c>
      <c r="F1" s="37">
        <f>SUM(Menu!B3)</f>
        <v>42299</v>
      </c>
      <c r="G1" s="1"/>
      <c r="I1" s="268" t="s">
        <v>5</v>
      </c>
      <c r="J1" s="269"/>
      <c r="M1" s="10"/>
    </row>
    <row r="2" spans="1:18" s="2" customFormat="1" ht="23.25" customHeight="1" x14ac:dyDescent="0.2">
      <c r="A2" s="46" t="str">
        <f>Menu!B16</f>
        <v xml:space="preserve"> Amaretti mit Rosenwasser</v>
      </c>
      <c r="B2" s="47"/>
      <c r="C2" s="47"/>
      <c r="D2" s="45"/>
      <c r="E2" s="38" t="s">
        <v>20</v>
      </c>
      <c r="F2" s="39">
        <f>SUM(Menu!B19)</f>
        <v>5</v>
      </c>
      <c r="I2" s="40">
        <v>5</v>
      </c>
      <c r="J2" s="27" t="s">
        <v>2</v>
      </c>
      <c r="L2" s="270" t="s">
        <v>24</v>
      </c>
      <c r="M2" s="271"/>
      <c r="N2"/>
      <c r="O2"/>
    </row>
    <row r="3" spans="1:18" s="10" customFormat="1" ht="21" customHeight="1" x14ac:dyDescent="0.2">
      <c r="A3" s="12" t="s">
        <v>1</v>
      </c>
      <c r="B3" s="67" t="s">
        <v>0</v>
      </c>
      <c r="C3" s="13" t="s">
        <v>10</v>
      </c>
      <c r="D3" s="257" t="s">
        <v>8</v>
      </c>
      <c r="E3" s="28" t="s">
        <v>6</v>
      </c>
      <c r="F3" s="9" t="s">
        <v>7</v>
      </c>
      <c r="I3" s="28" t="s">
        <v>11</v>
      </c>
      <c r="J3" s="11" t="s">
        <v>3</v>
      </c>
      <c r="L3" s="271"/>
      <c r="M3" s="271"/>
      <c r="N3"/>
      <c r="O3"/>
    </row>
    <row r="4" spans="1:18" ht="23.25" customHeight="1" x14ac:dyDescent="0.2">
      <c r="A4" s="89">
        <f>ROUND(SUM(J4*$F$2),2)</f>
        <v>0.3</v>
      </c>
      <c r="B4" s="48" t="s">
        <v>25</v>
      </c>
      <c r="C4" s="128" t="s">
        <v>145</v>
      </c>
      <c r="D4" s="142"/>
      <c r="E4" s="42"/>
      <c r="F4" s="89">
        <f>SUM(E4*A4)</f>
        <v>0</v>
      </c>
      <c r="I4" s="119">
        <v>0.3</v>
      </c>
      <c r="J4" s="120">
        <f t="shared" ref="J4:J20" si="0">I4/$I$2</f>
        <v>0.06</v>
      </c>
      <c r="K4" s="17"/>
      <c r="L4" s="53" t="s">
        <v>25</v>
      </c>
      <c r="M4" s="53">
        <v>0.25</v>
      </c>
      <c r="N4" s="52"/>
      <c r="P4" s="52"/>
      <c r="Q4" s="53"/>
      <c r="R4" s="53"/>
    </row>
    <row r="5" spans="1:18" ht="23.25" customHeight="1" x14ac:dyDescent="0.2">
      <c r="A5" s="90">
        <f>ROUND(SUM(J5*$F$2),2)</f>
        <v>0.2</v>
      </c>
      <c r="B5" s="49" t="s">
        <v>25</v>
      </c>
      <c r="C5" s="128" t="s">
        <v>178</v>
      </c>
      <c r="D5" s="78"/>
      <c r="E5" s="43"/>
      <c r="F5" s="90">
        <f t="shared" ref="F5:F20" si="1">SUM(E5*A5)</f>
        <v>0</v>
      </c>
      <c r="I5" s="121">
        <v>0.2</v>
      </c>
      <c r="J5" s="122">
        <f t="shared" si="0"/>
        <v>0.04</v>
      </c>
      <c r="K5" s="17"/>
      <c r="L5" s="53" t="s">
        <v>112</v>
      </c>
      <c r="M5" s="53">
        <v>1.25</v>
      </c>
      <c r="N5" s="52"/>
      <c r="P5" s="52"/>
      <c r="Q5" s="53"/>
      <c r="R5" s="53"/>
    </row>
    <row r="6" spans="1:18" ht="23.25" customHeight="1" x14ac:dyDescent="0.2">
      <c r="A6" s="90">
        <f t="shared" ref="A6:A20" si="2">ROUND(SUM(J6*$F$2),2)</f>
        <v>0.06</v>
      </c>
      <c r="B6" s="49" t="s">
        <v>25</v>
      </c>
      <c r="C6" s="128" t="s">
        <v>146</v>
      </c>
      <c r="D6" s="78"/>
      <c r="E6" s="43"/>
      <c r="F6" s="90">
        <f t="shared" si="1"/>
        <v>0</v>
      </c>
      <c r="I6" s="121">
        <v>0.06</v>
      </c>
      <c r="J6" s="122">
        <f t="shared" si="0"/>
        <v>1.2E-2</v>
      </c>
      <c r="K6" s="17"/>
      <c r="L6" s="53" t="s">
        <v>21</v>
      </c>
      <c r="M6" s="53" t="s">
        <v>26</v>
      </c>
      <c r="N6" s="52"/>
      <c r="P6" s="52"/>
      <c r="Q6" s="53"/>
      <c r="R6" s="53"/>
    </row>
    <row r="7" spans="1:18" ht="23.25" customHeight="1" x14ac:dyDescent="0.2">
      <c r="A7" s="117">
        <f t="shared" si="2"/>
        <v>4</v>
      </c>
      <c r="B7" s="49" t="s">
        <v>71</v>
      </c>
      <c r="C7" s="128" t="s">
        <v>147</v>
      </c>
      <c r="D7" s="78"/>
      <c r="E7" s="43"/>
      <c r="F7" s="90">
        <f t="shared" si="1"/>
        <v>0</v>
      </c>
      <c r="I7" s="123">
        <v>4</v>
      </c>
      <c r="J7" s="122">
        <f t="shared" si="0"/>
        <v>0.8</v>
      </c>
      <c r="K7" s="17"/>
      <c r="L7" s="53" t="s">
        <v>30</v>
      </c>
      <c r="M7" s="53" t="s">
        <v>31</v>
      </c>
      <c r="Q7" s="53"/>
    </row>
    <row r="8" spans="1:18" ht="23.25" customHeight="1" x14ac:dyDescent="0.2">
      <c r="A8" s="117">
        <f t="shared" si="2"/>
        <v>0</v>
      </c>
      <c r="B8" s="49"/>
      <c r="C8" s="128"/>
      <c r="D8" s="78"/>
      <c r="E8" s="43"/>
      <c r="F8" s="90">
        <f t="shared" si="1"/>
        <v>0</v>
      </c>
      <c r="I8" s="123"/>
      <c r="J8" s="122">
        <f t="shared" si="0"/>
        <v>0</v>
      </c>
      <c r="K8" s="17"/>
      <c r="L8" s="53" t="s">
        <v>22</v>
      </c>
      <c r="M8" s="53">
        <v>1</v>
      </c>
      <c r="Q8" s="53"/>
    </row>
    <row r="9" spans="1:18" ht="23.25" customHeight="1" x14ac:dyDescent="0.2">
      <c r="A9" s="117">
        <f t="shared" si="2"/>
        <v>1</v>
      </c>
      <c r="B9" s="49" t="s">
        <v>71</v>
      </c>
      <c r="C9" s="170" t="s">
        <v>172</v>
      </c>
      <c r="D9" s="171"/>
      <c r="E9" s="43"/>
      <c r="F9" s="90">
        <f t="shared" si="1"/>
        <v>0</v>
      </c>
      <c r="I9" s="123">
        <v>1</v>
      </c>
      <c r="J9" s="122">
        <f t="shared" si="0"/>
        <v>0.2</v>
      </c>
      <c r="K9" s="17"/>
      <c r="L9" s="53" t="s">
        <v>23</v>
      </c>
      <c r="M9" s="53" t="s">
        <v>27</v>
      </c>
      <c r="Q9" s="53"/>
    </row>
    <row r="10" spans="1:18" ht="23.25" customHeight="1" x14ac:dyDescent="0.2">
      <c r="A10" s="117">
        <f t="shared" si="2"/>
        <v>2</v>
      </c>
      <c r="B10" s="49" t="s">
        <v>71</v>
      </c>
      <c r="C10" s="128" t="s">
        <v>135</v>
      </c>
      <c r="D10" s="78"/>
      <c r="E10" s="43"/>
      <c r="F10" s="90">
        <f t="shared" si="1"/>
        <v>0</v>
      </c>
      <c r="I10" s="123">
        <v>2</v>
      </c>
      <c r="J10" s="122">
        <f t="shared" si="0"/>
        <v>0.4</v>
      </c>
      <c r="K10" s="17"/>
      <c r="L10" s="53" t="s">
        <v>28</v>
      </c>
      <c r="M10" s="53" t="s">
        <v>29</v>
      </c>
      <c r="Q10" s="53"/>
    </row>
    <row r="11" spans="1:18" ht="23.25" customHeight="1" x14ac:dyDescent="0.2">
      <c r="A11" s="117">
        <f t="shared" si="2"/>
        <v>0</v>
      </c>
      <c r="B11" s="49"/>
      <c r="C11" s="128"/>
      <c r="D11" s="78"/>
      <c r="E11" s="43"/>
      <c r="F11" s="90">
        <f t="shared" si="1"/>
        <v>0</v>
      </c>
      <c r="I11" s="123"/>
      <c r="J11" s="122">
        <f t="shared" si="0"/>
        <v>0</v>
      </c>
      <c r="K11" s="17"/>
      <c r="L11" s="54" t="s">
        <v>32</v>
      </c>
      <c r="Q11" s="53"/>
    </row>
    <row r="12" spans="1:18" ht="23.25" customHeight="1" x14ac:dyDescent="0.2">
      <c r="A12" s="90">
        <f t="shared" si="2"/>
        <v>0</v>
      </c>
      <c r="B12" s="49"/>
      <c r="C12" s="128"/>
      <c r="D12" s="78"/>
      <c r="E12" s="43"/>
      <c r="F12" s="90">
        <f t="shared" si="1"/>
        <v>0</v>
      </c>
      <c r="I12" s="121"/>
      <c r="J12" s="122">
        <f t="shared" si="0"/>
        <v>0</v>
      </c>
      <c r="K12" s="17"/>
      <c r="M12" s="10"/>
      <c r="Q12" s="53"/>
    </row>
    <row r="13" spans="1:18" ht="23.25" customHeight="1" x14ac:dyDescent="0.2">
      <c r="A13" s="90">
        <f t="shared" si="2"/>
        <v>0</v>
      </c>
      <c r="B13" s="49"/>
      <c r="C13" s="128"/>
      <c r="D13" s="78"/>
      <c r="E13" s="43"/>
      <c r="F13" s="90">
        <f t="shared" si="1"/>
        <v>0</v>
      </c>
      <c r="I13" s="121"/>
      <c r="J13" s="122">
        <f t="shared" si="0"/>
        <v>0</v>
      </c>
      <c r="K13" s="17"/>
      <c r="M13" s="10"/>
      <c r="Q13" s="53"/>
    </row>
    <row r="14" spans="1:18" ht="23.25" customHeight="1" x14ac:dyDescent="0.25">
      <c r="A14" s="90">
        <f t="shared" si="2"/>
        <v>0</v>
      </c>
      <c r="B14" s="49"/>
      <c r="C14" s="157"/>
      <c r="D14" s="78"/>
      <c r="E14" s="43"/>
      <c r="F14" s="90">
        <f t="shared" si="1"/>
        <v>0</v>
      </c>
      <c r="I14" s="121"/>
      <c r="J14" s="122">
        <f t="shared" si="0"/>
        <v>0</v>
      </c>
      <c r="K14" s="17"/>
      <c r="Q14" s="53"/>
    </row>
    <row r="15" spans="1:18" ht="23.25" customHeight="1" x14ac:dyDescent="0.2">
      <c r="A15" s="90">
        <f t="shared" si="2"/>
        <v>0</v>
      </c>
      <c r="B15" s="49"/>
      <c r="C15" s="128"/>
      <c r="D15" s="78"/>
      <c r="E15" s="43"/>
      <c r="F15" s="90">
        <f t="shared" si="1"/>
        <v>0</v>
      </c>
      <c r="I15" s="121"/>
      <c r="J15" s="122">
        <f t="shared" si="0"/>
        <v>0</v>
      </c>
      <c r="K15" s="17"/>
      <c r="Q15" s="53"/>
    </row>
    <row r="16" spans="1:18" ht="23.25" customHeight="1" x14ac:dyDescent="0.2">
      <c r="A16" s="117">
        <f t="shared" si="2"/>
        <v>0</v>
      </c>
      <c r="B16" s="49"/>
      <c r="C16" s="128"/>
      <c r="D16" s="78"/>
      <c r="E16" s="43"/>
      <c r="F16" s="90">
        <f t="shared" si="1"/>
        <v>0</v>
      </c>
      <c r="I16" s="123"/>
      <c r="J16" s="122">
        <f t="shared" si="0"/>
        <v>0</v>
      </c>
      <c r="K16" s="17"/>
      <c r="Q16" s="53"/>
    </row>
    <row r="17" spans="1:12" ht="23.25" customHeight="1" x14ac:dyDescent="0.2">
      <c r="A17" s="90">
        <f t="shared" si="2"/>
        <v>0</v>
      </c>
      <c r="B17" s="49"/>
      <c r="C17" s="128"/>
      <c r="D17" s="78"/>
      <c r="E17" s="43"/>
      <c r="F17" s="90">
        <f t="shared" si="1"/>
        <v>0</v>
      </c>
      <c r="I17" s="121"/>
      <c r="J17" s="122">
        <f t="shared" si="0"/>
        <v>0</v>
      </c>
      <c r="K17" s="17"/>
    </row>
    <row r="18" spans="1:12" ht="23.25" customHeight="1" x14ac:dyDescent="0.2">
      <c r="A18" s="91">
        <f t="shared" si="2"/>
        <v>0</v>
      </c>
      <c r="B18" s="49"/>
      <c r="C18" s="128"/>
      <c r="D18" s="78"/>
      <c r="E18" s="43"/>
      <c r="F18" s="91">
        <f t="shared" si="1"/>
        <v>0</v>
      </c>
      <c r="I18" s="121"/>
      <c r="J18" s="122">
        <f t="shared" si="0"/>
        <v>0</v>
      </c>
      <c r="K18" s="17"/>
    </row>
    <row r="19" spans="1:12" ht="23.25" customHeight="1" x14ac:dyDescent="0.2">
      <c r="A19" s="118">
        <f t="shared" si="2"/>
        <v>0</v>
      </c>
      <c r="B19" s="49"/>
      <c r="C19" s="158"/>
      <c r="D19" s="78"/>
      <c r="E19" s="43"/>
      <c r="F19" s="91">
        <f t="shared" si="1"/>
        <v>0</v>
      </c>
      <c r="I19" s="123"/>
      <c r="J19" s="122">
        <f t="shared" si="0"/>
        <v>0</v>
      </c>
    </row>
    <row r="20" spans="1:12" ht="23.25" customHeight="1" x14ac:dyDescent="0.2">
      <c r="A20" s="91">
        <f t="shared" si="2"/>
        <v>0</v>
      </c>
      <c r="B20" s="60"/>
      <c r="C20" s="68"/>
      <c r="D20" s="79"/>
      <c r="E20" s="43"/>
      <c r="F20" s="92">
        <f t="shared" si="1"/>
        <v>0</v>
      </c>
      <c r="I20" s="129"/>
      <c r="J20" s="125">
        <f t="shared" si="0"/>
        <v>0</v>
      </c>
    </row>
    <row r="21" spans="1:12" s="3" customFormat="1" ht="22.5" customHeight="1" x14ac:dyDescent="0.2">
      <c r="A21" s="93" t="s">
        <v>18</v>
      </c>
      <c r="B21" s="94"/>
      <c r="C21" s="94"/>
      <c r="D21" s="95"/>
      <c r="E21" s="95"/>
      <c r="F21" s="96"/>
      <c r="G21"/>
      <c r="H21"/>
      <c r="L21" s="35"/>
    </row>
    <row r="22" spans="1:12" ht="27.75" customHeight="1" x14ac:dyDescent="0.2">
      <c r="A22" s="159" t="s">
        <v>150</v>
      </c>
      <c r="B22" s="160"/>
      <c r="C22" s="160"/>
      <c r="D22" s="160"/>
      <c r="E22" s="160"/>
      <c r="F22" s="161"/>
    </row>
    <row r="23" spans="1:12" ht="27.75" customHeight="1" x14ac:dyDescent="0.2">
      <c r="A23" s="162" t="s">
        <v>148</v>
      </c>
      <c r="B23" s="163"/>
      <c r="C23" s="163"/>
      <c r="D23" s="163"/>
      <c r="E23" s="163"/>
      <c r="F23" s="164"/>
    </row>
    <row r="24" spans="1:12" ht="27.75" customHeight="1" x14ac:dyDescent="0.2">
      <c r="A24" s="259" t="s">
        <v>149</v>
      </c>
      <c r="B24" s="260"/>
      <c r="C24" s="260"/>
      <c r="D24" s="260"/>
      <c r="E24" s="260"/>
      <c r="F24" s="261"/>
    </row>
    <row r="25" spans="1:12" ht="27.75" customHeight="1" x14ac:dyDescent="0.2">
      <c r="A25" s="265"/>
      <c r="B25" s="266"/>
      <c r="C25" s="266"/>
      <c r="D25" s="266"/>
      <c r="E25" s="266"/>
      <c r="F25" s="267"/>
    </row>
    <row r="26" spans="1:12" ht="27.75" customHeight="1" x14ac:dyDescent="0.2">
      <c r="A26" s="172" t="s">
        <v>184</v>
      </c>
      <c r="B26" s="132"/>
      <c r="C26" s="132"/>
      <c r="D26" s="132"/>
      <c r="E26" s="132"/>
      <c r="F26" s="133"/>
    </row>
    <row r="27" spans="1:12" ht="27.75" customHeight="1" x14ac:dyDescent="0.2">
      <c r="A27" s="165"/>
      <c r="B27" s="166"/>
      <c r="C27" s="132"/>
      <c r="D27" s="132"/>
      <c r="E27" s="132"/>
      <c r="F27" s="133"/>
    </row>
    <row r="28" spans="1:12" s="3" customFormat="1" ht="27.75" customHeight="1" x14ac:dyDescent="0.2">
      <c r="A28" s="162"/>
      <c r="B28" s="163"/>
      <c r="C28" s="163"/>
      <c r="D28" s="163"/>
      <c r="E28" s="163"/>
      <c r="F28" s="164"/>
      <c r="G28"/>
      <c r="H28"/>
    </row>
    <row r="29" spans="1:12" ht="27.75" customHeight="1" x14ac:dyDescent="0.2">
      <c r="A29" s="162"/>
      <c r="B29" s="163"/>
      <c r="C29" s="163"/>
      <c r="D29" s="163"/>
      <c r="E29" s="163"/>
      <c r="F29" s="164"/>
      <c r="I29" s="3"/>
      <c r="J29" s="3"/>
      <c r="K29" s="3"/>
      <c r="L29" s="3"/>
    </row>
    <row r="30" spans="1:12" ht="27.75" customHeight="1" x14ac:dyDescent="0.2">
      <c r="A30" s="162"/>
      <c r="B30" s="163"/>
      <c r="C30" s="163"/>
      <c r="D30" s="163"/>
      <c r="E30" s="163"/>
      <c r="F30" s="164"/>
      <c r="I30" s="3"/>
      <c r="J30" s="3"/>
      <c r="K30" s="3"/>
      <c r="L30" s="3"/>
    </row>
    <row r="31" spans="1:12" ht="27.75" customHeight="1" x14ac:dyDescent="0.2">
      <c r="A31" s="162"/>
      <c r="B31" s="163"/>
      <c r="C31" s="163"/>
      <c r="D31" s="163"/>
      <c r="E31" s="163"/>
      <c r="F31" s="164"/>
      <c r="I31" s="3"/>
      <c r="J31" s="3"/>
      <c r="K31" s="3"/>
      <c r="L31" s="3"/>
    </row>
    <row r="32" spans="1:12" ht="27.75" customHeight="1" x14ac:dyDescent="0.2">
      <c r="A32" s="167"/>
      <c r="B32" s="168"/>
      <c r="C32" s="168"/>
      <c r="D32" s="168"/>
      <c r="E32" s="168"/>
      <c r="F32" s="169"/>
    </row>
    <row r="33" spans="5:12" x14ac:dyDescent="0.2">
      <c r="E33"/>
      <c r="I33"/>
      <c r="J33" s="3"/>
    </row>
    <row r="34" spans="5:12" x14ac:dyDescent="0.2">
      <c r="E34"/>
      <c r="I34" s="4"/>
    </row>
    <row r="35" spans="5:12" x14ac:dyDescent="0.2">
      <c r="E35"/>
      <c r="I35"/>
    </row>
    <row r="36" spans="5:12" x14ac:dyDescent="0.2">
      <c r="E36"/>
    </row>
    <row r="38" spans="5:12" ht="14.25" x14ac:dyDescent="0.2">
      <c r="E38"/>
      <c r="I38"/>
      <c r="L38" s="55"/>
    </row>
    <row r="39" spans="5:12" ht="14.25" x14ac:dyDescent="0.2">
      <c r="E39"/>
      <c r="I39"/>
      <c r="L39" s="55"/>
    </row>
  </sheetData>
  <mergeCells count="3">
    <mergeCell ref="A24:F25"/>
    <mergeCell ref="I1:J1"/>
    <mergeCell ref="L2:M3"/>
  </mergeCells>
  <pageMargins left="0.63" right="0.3" top="0.39370078740157483" bottom="0.43307086614173229" header="0.23622047244094491" footer="0.19685039370078741"/>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118"/>
  <sheetViews>
    <sheetView showZeros="0" topLeftCell="A7" zoomScaleNormal="100" zoomScaleSheetLayoutView="100" workbookViewId="0">
      <selection activeCell="M23" sqref="M23"/>
    </sheetView>
  </sheetViews>
  <sheetFormatPr baseColWidth="10" defaultColWidth="9.140625" defaultRowHeight="11.25" customHeight="1" x14ac:dyDescent="0.2"/>
  <cols>
    <col min="1" max="1" width="8.28515625" style="17" customWidth="1"/>
    <col min="2" max="2" width="8.7109375" style="17" customWidth="1"/>
    <col min="3" max="3" width="50.140625" style="25" customWidth="1"/>
    <col min="4" max="4" width="23.42578125" style="25" customWidth="1"/>
    <col min="5" max="5" width="7.85546875" style="26" customWidth="1"/>
    <col min="6" max="8" width="5.42578125" style="17" customWidth="1"/>
    <col min="9" max="16384" width="9.140625" style="17"/>
  </cols>
  <sheetData>
    <row r="1" spans="1:12" ht="16.5" customHeight="1" x14ac:dyDescent="0.2">
      <c r="A1" s="80" t="s">
        <v>37</v>
      </c>
      <c r="B1" s="34"/>
      <c r="C1" s="31" t="s">
        <v>14</v>
      </c>
      <c r="D1" s="108">
        <f>'Beilage 1'!F1</f>
        <v>42299</v>
      </c>
      <c r="E1" s="21" t="s">
        <v>4</v>
      </c>
    </row>
    <row r="2" spans="1:12" ht="16.5" customHeight="1" x14ac:dyDescent="0.2">
      <c r="A2" s="18" t="s">
        <v>1</v>
      </c>
      <c r="B2" s="19" t="s">
        <v>0</v>
      </c>
      <c r="C2" s="20" t="s">
        <v>15</v>
      </c>
      <c r="D2" s="17"/>
      <c r="E2" s="17"/>
    </row>
    <row r="3" spans="1:12" ht="16.5" customHeight="1" x14ac:dyDescent="0.2">
      <c r="A3" s="22" t="str">
        <f>Vorspeise!A2</f>
        <v>Gartensalat mit Kräutern und Blüten</v>
      </c>
      <c r="B3" s="23"/>
      <c r="C3" s="24"/>
      <c r="D3" s="32" t="s">
        <v>8</v>
      </c>
      <c r="E3" s="85" t="s">
        <v>157</v>
      </c>
      <c r="G3" s="59"/>
      <c r="H3" s="58"/>
      <c r="I3" s="58"/>
      <c r="J3" s="58"/>
      <c r="K3" s="58"/>
      <c r="L3" s="58"/>
    </row>
    <row r="4" spans="1:12" ht="15" customHeight="1" x14ac:dyDescent="0.2">
      <c r="A4" s="81">
        <f>SUM(Vorspeise!A4)</f>
        <v>0.1</v>
      </c>
      <c r="B4" s="82" t="str">
        <f>Vorspeise!B4</f>
        <v>Kg</v>
      </c>
      <c r="C4" s="83" t="str">
        <f>Vorspeise!C4</f>
        <v>Blattsalate</v>
      </c>
      <c r="D4" s="105">
        <f>SUM(Vorspeise!D4)</f>
        <v>0</v>
      </c>
      <c r="E4" s="84"/>
      <c r="G4" s="58"/>
      <c r="H4" s="58"/>
      <c r="I4" s="58"/>
      <c r="J4" s="58"/>
      <c r="K4" s="58"/>
      <c r="L4" s="58"/>
    </row>
    <row r="5" spans="1:12" ht="15" customHeight="1" x14ac:dyDescent="0.2">
      <c r="A5" s="70">
        <f>SUM(Vorspeise!A5)</f>
        <v>0.1</v>
      </c>
      <c r="B5" s="71" t="str">
        <f>Vorspeise!B5</f>
        <v>Kg</v>
      </c>
      <c r="C5" s="72" t="str">
        <f>Vorspeise!C5</f>
        <v>Ruccola</v>
      </c>
      <c r="D5" s="106">
        <f>SUM(Vorspeise!D5)</f>
        <v>0</v>
      </c>
      <c r="E5" s="69"/>
      <c r="G5" s="58"/>
      <c r="H5" s="58"/>
      <c r="I5" s="58"/>
      <c r="J5" s="58"/>
      <c r="K5" s="58"/>
      <c r="L5" s="58"/>
    </row>
    <row r="6" spans="1:12" ht="15" customHeight="1" x14ac:dyDescent="0.2">
      <c r="A6" s="70">
        <f>SUM(Vorspeise!A6)</f>
        <v>0.3</v>
      </c>
      <c r="B6" s="71" t="str">
        <f>Vorspeise!B6</f>
        <v>Kg</v>
      </c>
      <c r="C6" s="72" t="str">
        <f>Vorspeise!C6</f>
        <v>Tomaten</v>
      </c>
      <c r="D6" s="106">
        <f>SUM(Vorspeise!D6)</f>
        <v>0</v>
      </c>
      <c r="E6" s="69"/>
      <c r="G6" s="58"/>
      <c r="H6" s="58"/>
      <c r="I6" s="58"/>
      <c r="J6" s="58"/>
      <c r="K6" s="58"/>
      <c r="L6" s="58"/>
    </row>
    <row r="7" spans="1:12" ht="15" customHeight="1" x14ac:dyDescent="0.2">
      <c r="A7" s="70">
        <f>SUM(Vorspeise!A7)</f>
        <v>0.3</v>
      </c>
      <c r="B7" s="71" t="str">
        <f>Vorspeise!B7</f>
        <v>Kg</v>
      </c>
      <c r="C7" s="72" t="str">
        <f>Vorspeise!C7</f>
        <v>Gurken</v>
      </c>
      <c r="D7" s="106">
        <f>SUM(Vorspeise!D7)</f>
        <v>0</v>
      </c>
      <c r="E7" s="69"/>
      <c r="G7" s="58"/>
      <c r="H7" s="58"/>
      <c r="I7" s="58"/>
      <c r="J7" s="58"/>
      <c r="K7" s="58"/>
      <c r="L7" s="58"/>
    </row>
    <row r="8" spans="1:12" ht="15" customHeight="1" x14ac:dyDescent="0.2">
      <c r="A8" s="70">
        <f>SUM(Vorspeise!A8)</f>
        <v>0.1</v>
      </c>
      <c r="B8" s="71" t="str">
        <f>Vorspeise!B8</f>
        <v>Kg</v>
      </c>
      <c r="C8" s="72" t="str">
        <f>Vorspeise!C8</f>
        <v>Radischen</v>
      </c>
      <c r="D8" s="106">
        <f>SUM(Vorspeise!D8)</f>
        <v>0</v>
      </c>
      <c r="E8" s="69"/>
      <c r="G8" s="58"/>
      <c r="H8" s="58"/>
      <c r="I8" s="58"/>
      <c r="J8" s="58"/>
      <c r="K8" s="58"/>
      <c r="L8" s="58"/>
    </row>
    <row r="9" spans="1:12" ht="15" customHeight="1" x14ac:dyDescent="0.2">
      <c r="A9" s="70">
        <f>SUM(Vorspeise!A9)</f>
        <v>0.1</v>
      </c>
      <c r="B9" s="71" t="str">
        <f>Vorspeise!B9</f>
        <v>Kg</v>
      </c>
      <c r="C9" s="72" t="str">
        <f>Vorspeise!C9</f>
        <v>Fenchel</v>
      </c>
      <c r="D9" s="106">
        <f>SUM(Vorspeise!D9)</f>
        <v>0</v>
      </c>
      <c r="E9" s="69"/>
      <c r="G9" s="58"/>
      <c r="H9" s="58"/>
      <c r="I9" s="58"/>
      <c r="J9" s="58"/>
      <c r="K9" s="58"/>
      <c r="L9" s="58"/>
    </row>
    <row r="10" spans="1:12" ht="15" customHeight="1" x14ac:dyDescent="0.2">
      <c r="A10" s="70">
        <f>SUM(Vorspeise!A10)</f>
        <v>0.2</v>
      </c>
      <c r="B10" s="71" t="str">
        <f>Vorspeise!B10</f>
        <v>Lt</v>
      </c>
      <c r="C10" s="72" t="str">
        <f>Vorspeise!C10</f>
        <v>Olivenöl</v>
      </c>
      <c r="D10" s="106">
        <f>SUM(Vorspeise!D10)</f>
        <v>0</v>
      </c>
      <c r="E10" s="69"/>
      <c r="G10" s="58"/>
      <c r="H10" s="58"/>
      <c r="I10" s="58"/>
      <c r="J10" s="58"/>
      <c r="K10" s="58"/>
      <c r="L10" s="58"/>
    </row>
    <row r="11" spans="1:12" ht="15" customHeight="1" x14ac:dyDescent="0.2">
      <c r="A11" s="70">
        <f>SUM(Vorspeise!A11)</f>
        <v>0.05</v>
      </c>
      <c r="B11" s="71" t="str">
        <f>Vorspeise!B11</f>
        <v>Lt</v>
      </c>
      <c r="C11" s="72" t="str">
        <f>Vorspeise!C11</f>
        <v>Weissweinessig</v>
      </c>
      <c r="D11" s="106">
        <f>SUM(Vorspeise!D11)</f>
        <v>0</v>
      </c>
      <c r="E11" s="69"/>
      <c r="G11" s="58"/>
      <c r="H11" s="58"/>
      <c r="I11" s="58"/>
      <c r="J11" s="58"/>
      <c r="K11" s="58"/>
      <c r="L11" s="58"/>
    </row>
    <row r="12" spans="1:12" ht="15" customHeight="1" x14ac:dyDescent="0.2">
      <c r="A12" s="70">
        <f>SUM(Vorspeise!A12)</f>
        <v>1</v>
      </c>
      <c r="B12" s="71" t="str">
        <f>Vorspeise!B12</f>
        <v>TL</v>
      </c>
      <c r="C12" s="72" t="str">
        <f>Vorspeise!C12</f>
        <v>Senf</v>
      </c>
      <c r="D12" s="106">
        <f>SUM(Vorspeise!D12)</f>
        <v>0</v>
      </c>
      <c r="E12" s="69"/>
      <c r="G12" s="58"/>
      <c r="H12" s="58"/>
      <c r="I12" s="58"/>
      <c r="J12" s="58"/>
      <c r="K12" s="58"/>
      <c r="L12" s="58"/>
    </row>
    <row r="13" spans="1:12" ht="15" customHeight="1" x14ac:dyDescent="0.2">
      <c r="A13" s="70">
        <f>SUM(Vorspeise!A13)</f>
        <v>1</v>
      </c>
      <c r="B13" s="71" t="str">
        <f>Vorspeise!B13</f>
        <v>TL</v>
      </c>
      <c r="C13" s="72" t="str">
        <f>Vorspeise!C13</f>
        <v>Akazienhonig</v>
      </c>
      <c r="D13" s="106">
        <f>SUM(Vorspeise!D13)</f>
        <v>0</v>
      </c>
      <c r="E13" s="69"/>
      <c r="G13" s="58"/>
      <c r="H13" s="58"/>
      <c r="I13" s="58"/>
      <c r="J13" s="58"/>
      <c r="K13" s="58"/>
      <c r="L13" s="58"/>
    </row>
    <row r="14" spans="1:12" ht="15" customHeight="1" x14ac:dyDescent="0.2">
      <c r="A14" s="70">
        <f>SUM(Vorspeise!A14)</f>
        <v>0.5</v>
      </c>
      <c r="B14" s="71" t="str">
        <f>Vorspeise!B14</f>
        <v>Bund</v>
      </c>
      <c r="C14" s="72" t="str">
        <f>Vorspeise!C14</f>
        <v>Petersilie</v>
      </c>
      <c r="D14" s="106">
        <f>SUM(Vorspeise!D14)</f>
        <v>0</v>
      </c>
      <c r="E14" s="69"/>
      <c r="G14" s="58"/>
      <c r="H14" s="58"/>
      <c r="I14" s="58"/>
      <c r="J14" s="58"/>
      <c r="K14" s="58"/>
      <c r="L14" s="58"/>
    </row>
    <row r="15" spans="1:12" ht="15" customHeight="1" x14ac:dyDescent="0.2">
      <c r="A15" s="70">
        <f>SUM(Vorspeise!A15)</f>
        <v>0.5</v>
      </c>
      <c r="B15" s="71" t="str">
        <f>Vorspeise!B15</f>
        <v>Bund</v>
      </c>
      <c r="C15" s="72" t="str">
        <f>Vorspeise!C15</f>
        <v>Schnittlauch</v>
      </c>
      <c r="D15" s="106">
        <f>SUM(Vorspeise!D15)</f>
        <v>0</v>
      </c>
      <c r="E15" s="69"/>
      <c r="G15" s="58"/>
      <c r="H15" s="58"/>
      <c r="I15" s="58"/>
      <c r="J15" s="58"/>
      <c r="K15" s="58"/>
      <c r="L15" s="58"/>
    </row>
    <row r="16" spans="1:12" ht="15" customHeight="1" x14ac:dyDescent="0.2">
      <c r="A16" s="70">
        <f>SUM(Vorspeise!A16)</f>
        <v>0.5</v>
      </c>
      <c r="B16" s="71" t="str">
        <f>Vorspeise!B16</f>
        <v>Bund</v>
      </c>
      <c r="C16" s="72" t="str">
        <f>Vorspeise!C16</f>
        <v>Dill</v>
      </c>
      <c r="D16" s="106">
        <f>SUM(Vorspeise!D16)</f>
        <v>0</v>
      </c>
      <c r="E16" s="69"/>
      <c r="G16" s="58"/>
      <c r="H16" s="58"/>
      <c r="I16" s="58"/>
      <c r="J16" s="58"/>
      <c r="K16" s="58"/>
      <c r="L16" s="58"/>
    </row>
    <row r="17" spans="1:12" ht="15" customHeight="1" x14ac:dyDescent="0.2">
      <c r="A17" s="70">
        <f>SUM(Vorspeise!A17)</f>
        <v>1</v>
      </c>
      <c r="B17" s="71" t="str">
        <f>Vorspeise!B17</f>
        <v>Portion</v>
      </c>
      <c r="C17" s="72" t="str">
        <f>Vorspeise!C17</f>
        <v>Blüten (zB Gänseblümchen, Kapuziener Kresse…)</v>
      </c>
      <c r="D17" s="106">
        <f>SUM(Vorspeise!D17)</f>
        <v>0</v>
      </c>
      <c r="E17" s="251" t="s">
        <v>173</v>
      </c>
      <c r="G17" s="58"/>
      <c r="H17" s="58"/>
      <c r="I17" s="58"/>
      <c r="J17" s="58"/>
      <c r="K17" s="58"/>
      <c r="L17" s="58"/>
    </row>
    <row r="18" spans="1:12" ht="15" customHeight="1" x14ac:dyDescent="0.2">
      <c r="A18" s="70">
        <f>SUM(Vorspeise!A18)</f>
        <v>0</v>
      </c>
      <c r="B18" s="71">
        <f>Vorspeise!B18</f>
        <v>0</v>
      </c>
      <c r="C18" s="72">
        <f>Vorspeise!C18</f>
        <v>0</v>
      </c>
      <c r="D18" s="106">
        <f>SUM(Vorspeise!D18)</f>
        <v>0</v>
      </c>
      <c r="E18" s="69"/>
      <c r="G18" s="58"/>
      <c r="H18" s="58"/>
      <c r="I18" s="58"/>
      <c r="J18" s="58"/>
      <c r="K18" s="58"/>
      <c r="L18" s="58"/>
    </row>
    <row r="19" spans="1:12" ht="15" customHeight="1" x14ac:dyDescent="0.2">
      <c r="A19" s="70">
        <f>SUM(Vorspeise!A19)</f>
        <v>1</v>
      </c>
      <c r="B19" s="71" t="str">
        <f>Vorspeise!B19</f>
        <v>TL</v>
      </c>
      <c r="C19" s="72" t="str">
        <f>Vorspeise!C19</f>
        <v>Kräutersalz</v>
      </c>
      <c r="D19" s="106">
        <f>SUM(Vorspeise!D19)</f>
        <v>0</v>
      </c>
      <c r="E19" s="69"/>
      <c r="G19" s="58"/>
      <c r="H19" s="58"/>
      <c r="I19" s="58"/>
      <c r="J19" s="58"/>
      <c r="K19" s="58"/>
      <c r="L19" s="58"/>
    </row>
    <row r="20" spans="1:12" ht="15" customHeight="1" x14ac:dyDescent="0.2">
      <c r="A20" s="70">
        <f>SUM(Vorspeise!A20)</f>
        <v>0.5</v>
      </c>
      <c r="B20" s="74" t="str">
        <f>Vorspeise!B20</f>
        <v>TL</v>
      </c>
      <c r="C20" s="72" t="str">
        <f>Vorspeise!C20</f>
        <v>frisch gemahlener Pfeffer</v>
      </c>
      <c r="D20" s="107">
        <f>SUM(Vorspeise!D20)</f>
        <v>0</v>
      </c>
      <c r="E20" s="76"/>
      <c r="G20" s="58"/>
      <c r="H20" s="58"/>
      <c r="I20" s="58"/>
      <c r="J20" s="58"/>
      <c r="K20" s="58"/>
      <c r="L20" s="58"/>
    </row>
    <row r="21" spans="1:12" ht="16.5" customHeight="1" x14ac:dyDescent="0.2">
      <c r="A21" s="22" t="str">
        <f>'Hauptgang 1'!A2</f>
        <v>Ofenkürbis mit Rosmarin</v>
      </c>
      <c r="B21" s="23"/>
      <c r="C21" s="24"/>
      <c r="D21" s="32" t="s">
        <v>8</v>
      </c>
      <c r="E21" s="85" t="s">
        <v>157</v>
      </c>
    </row>
    <row r="22" spans="1:12" ht="15" customHeight="1" x14ac:dyDescent="0.2">
      <c r="A22" s="70">
        <f>SUM('Hauptgang 1'!A4)</f>
        <v>1</v>
      </c>
      <c r="B22" s="71" t="str">
        <f>'Hauptgang 1'!B4</f>
        <v>Kg</v>
      </c>
      <c r="C22" s="72" t="str">
        <f>'Hauptgang 1'!C4</f>
        <v>kleiner Oranger Knirps geputzt gewogen); 
Hokkaido Kürbis</v>
      </c>
      <c r="D22" s="105">
        <f>SUM('Hauptgang 1'!D4)</f>
        <v>0</v>
      </c>
      <c r="E22" s="69"/>
      <c r="G22" s="58"/>
      <c r="H22" s="58"/>
      <c r="I22" s="58"/>
      <c r="J22" s="58"/>
      <c r="K22" s="58"/>
      <c r="L22" s="58"/>
    </row>
    <row r="23" spans="1:12" ht="15" customHeight="1" x14ac:dyDescent="0.2">
      <c r="A23" s="70">
        <f>SUM('Hauptgang 1'!A5)</f>
        <v>1.25</v>
      </c>
      <c r="B23" s="71" t="str">
        <f>'Hauptgang 1'!B5</f>
        <v>Zweige</v>
      </c>
      <c r="C23" s="72" t="str">
        <f>'Hauptgang 1'!C5</f>
        <v>Rosmarin</v>
      </c>
      <c r="D23" s="106">
        <f>SUM('Hauptgang 1'!D5)</f>
        <v>0</v>
      </c>
      <c r="E23" s="69"/>
      <c r="G23" s="58"/>
      <c r="H23" s="58"/>
      <c r="I23" s="58"/>
      <c r="J23" s="58"/>
      <c r="K23" s="58"/>
      <c r="L23" s="58"/>
    </row>
    <row r="24" spans="1:12" ht="15" customHeight="1" x14ac:dyDescent="0.2">
      <c r="A24" s="70">
        <f>SUM('Hauptgang 1'!A6)</f>
        <v>4</v>
      </c>
      <c r="B24" s="71" t="str">
        <f>'Hauptgang 1'!B6</f>
        <v>St</v>
      </c>
      <c r="C24" s="72" t="str">
        <f>'Hauptgang 1'!C6</f>
        <v>Knoblauchzehen</v>
      </c>
      <c r="D24" s="106">
        <f>SUM('Hauptgang 1'!D6)</f>
        <v>0</v>
      </c>
      <c r="E24" s="69"/>
      <c r="G24" s="58"/>
      <c r="H24" s="58"/>
      <c r="I24" s="58"/>
      <c r="J24" s="58"/>
      <c r="K24" s="58"/>
      <c r="L24" s="58"/>
    </row>
    <row r="25" spans="1:12" ht="15" customHeight="1" x14ac:dyDescent="0.2">
      <c r="A25" s="70">
        <f>SUM('Hauptgang 1'!A7)</f>
        <v>1.25</v>
      </c>
      <c r="B25" s="71" t="str">
        <f>'Hauptgang 1'!B7</f>
        <v>EL</v>
      </c>
      <c r="C25" s="72" t="str">
        <f>'Hauptgang 1'!C7</f>
        <v>Birnell dicksaft</v>
      </c>
      <c r="D25" s="106">
        <f>SUM('Hauptgang 1'!D7)</f>
        <v>0</v>
      </c>
      <c r="E25" s="69"/>
      <c r="G25" s="58"/>
      <c r="H25" s="58"/>
      <c r="I25" s="58"/>
      <c r="J25" s="58"/>
      <c r="K25" s="58"/>
      <c r="L25" s="58"/>
    </row>
    <row r="26" spans="1:12" ht="15" customHeight="1" x14ac:dyDescent="0.2">
      <c r="A26" s="70">
        <f>SUM('Hauptgang 1'!A8)</f>
        <v>1.25</v>
      </c>
      <c r="B26" s="71" t="str">
        <f>'Hauptgang 1'!B8</f>
        <v>EL</v>
      </c>
      <c r="C26" s="72" t="str">
        <f>'Hauptgang 1'!C8</f>
        <v>Olivenöl</v>
      </c>
      <c r="D26" s="106">
        <f>SUM('Hauptgang 1'!D8)</f>
        <v>0</v>
      </c>
      <c r="E26" s="69"/>
      <c r="G26" s="58"/>
      <c r="H26" s="58"/>
      <c r="I26" s="58"/>
      <c r="J26" s="58"/>
      <c r="K26" s="58"/>
      <c r="L26" s="58"/>
    </row>
    <row r="27" spans="1:12" ht="15" customHeight="1" x14ac:dyDescent="0.2">
      <c r="A27" s="70">
        <f>SUM('Hauptgang 1'!A9)</f>
        <v>0</v>
      </c>
      <c r="B27" s="71">
        <f>'Hauptgang 1'!B9</f>
        <v>0</v>
      </c>
      <c r="C27" s="72">
        <f>'Hauptgang 1'!C9</f>
        <v>0</v>
      </c>
      <c r="D27" s="106">
        <f>SUM('Hauptgang 1'!D9)</f>
        <v>0</v>
      </c>
      <c r="E27" s="69"/>
      <c r="G27" s="58"/>
      <c r="H27" s="58"/>
      <c r="I27" s="58"/>
      <c r="J27" s="58"/>
      <c r="K27" s="58"/>
      <c r="L27" s="58"/>
    </row>
    <row r="28" spans="1:12" ht="15" customHeight="1" x14ac:dyDescent="0.2">
      <c r="A28" s="70">
        <f>SUM('Hauptgang 1'!A10)</f>
        <v>0</v>
      </c>
      <c r="B28" s="71">
        <f>'Hauptgang 1'!B10</f>
        <v>0</v>
      </c>
      <c r="C28" s="72" t="str">
        <f>'Hauptgang 1'!C10</f>
        <v>Salz, Pfeffer aus</v>
      </c>
      <c r="D28" s="106">
        <f>SUM('Hauptgang 1'!D10)</f>
        <v>0</v>
      </c>
      <c r="E28" s="69"/>
      <c r="G28" s="58"/>
      <c r="H28" s="58"/>
      <c r="I28" s="58"/>
      <c r="J28" s="58"/>
      <c r="K28" s="58"/>
      <c r="L28" s="58"/>
    </row>
    <row r="29" spans="1:12" ht="15" customHeight="1" x14ac:dyDescent="0.2">
      <c r="A29" s="70">
        <f>SUM('Hauptgang 1'!A11)</f>
        <v>0</v>
      </c>
      <c r="B29" s="71">
        <f>'Hauptgang 1'!B11</f>
        <v>0</v>
      </c>
      <c r="C29" s="72" t="str">
        <f>'Hauptgang 1'!C11</f>
        <v>der Mühle</v>
      </c>
      <c r="D29" s="106">
        <f>SUM('Hauptgang 1'!D11)</f>
        <v>0</v>
      </c>
      <c r="E29" s="69"/>
      <c r="G29" s="58"/>
      <c r="H29" s="58"/>
      <c r="I29" s="58"/>
      <c r="J29" s="58"/>
      <c r="K29" s="58"/>
      <c r="L29" s="58"/>
    </row>
    <row r="30" spans="1:12" ht="15" customHeight="1" x14ac:dyDescent="0.2">
      <c r="A30" s="70">
        <f>SUM('Hauptgang 1'!A12)</f>
        <v>0</v>
      </c>
      <c r="B30" s="71">
        <f>'Hauptgang 1'!B12</f>
        <v>0</v>
      </c>
      <c r="C30" s="72">
        <f>'Hauptgang 1'!C12</f>
        <v>0</v>
      </c>
      <c r="D30" s="106">
        <f>SUM('Hauptgang 1'!D12)</f>
        <v>0</v>
      </c>
      <c r="E30" s="69"/>
      <c r="G30" s="58"/>
      <c r="H30" s="58"/>
      <c r="I30" s="58"/>
      <c r="J30" s="58"/>
      <c r="K30" s="58"/>
      <c r="L30" s="58"/>
    </row>
    <row r="31" spans="1:12" ht="16.5" customHeight="1" x14ac:dyDescent="0.2">
      <c r="A31" s="22" t="str">
        <f>'Hauptgang 2'!A2</f>
        <v>Zuccinischnitzel mit Sesammantel</v>
      </c>
      <c r="B31" s="23"/>
      <c r="C31" s="24"/>
      <c r="D31" s="32" t="s">
        <v>8</v>
      </c>
      <c r="E31" s="85" t="s">
        <v>157</v>
      </c>
    </row>
    <row r="32" spans="1:12" ht="15" customHeight="1" x14ac:dyDescent="0.2">
      <c r="A32" s="70">
        <f>SUM('Hauptgang 2'!A4)</f>
        <v>2</v>
      </c>
      <c r="B32" s="71" t="str">
        <f>'Hauptgang 2'!B4</f>
        <v>Stk.</v>
      </c>
      <c r="C32" s="72" t="str">
        <f>'Hauptgang 2'!C4</f>
        <v>Zucchini gross</v>
      </c>
      <c r="D32" s="105">
        <f>SUM('Hauptgang 2'!D4)</f>
        <v>0</v>
      </c>
      <c r="E32" s="69"/>
      <c r="G32" s="58"/>
      <c r="H32" s="58"/>
      <c r="I32" s="58"/>
      <c r="J32" s="58"/>
      <c r="K32" s="58"/>
      <c r="L32" s="58"/>
    </row>
    <row r="33" spans="1:12" ht="15" customHeight="1" x14ac:dyDescent="0.2">
      <c r="A33" s="70">
        <f>SUM('Hauptgang 2'!A5)</f>
        <v>0.04</v>
      </c>
      <c r="B33" s="71" t="str">
        <f>'Hauptgang 2'!B5</f>
        <v>Kg</v>
      </c>
      <c r="C33" s="72" t="str">
        <f>'Hauptgang 2'!C5</f>
        <v>Sesamsamen</v>
      </c>
      <c r="D33" s="106">
        <f>SUM('Hauptgang 2'!D5)</f>
        <v>0</v>
      </c>
      <c r="E33" s="69"/>
      <c r="G33" s="58"/>
      <c r="H33" s="58"/>
      <c r="I33" s="58"/>
      <c r="J33" s="58"/>
      <c r="K33" s="58"/>
      <c r="L33" s="58"/>
    </row>
    <row r="34" spans="1:12" ht="15" customHeight="1" x14ac:dyDescent="0.2">
      <c r="A34" s="70">
        <f>SUM('Hauptgang 2'!A6)</f>
        <v>0.08</v>
      </c>
      <c r="B34" s="71" t="str">
        <f>'Hauptgang 2'!B6</f>
        <v>Kg</v>
      </c>
      <c r="C34" s="72" t="str">
        <f>'Hauptgang 2'!C6</f>
        <v>Paniermehl</v>
      </c>
      <c r="D34" s="106">
        <f>SUM('Hauptgang 2'!D6)</f>
        <v>0</v>
      </c>
      <c r="E34" s="69"/>
      <c r="G34" s="58"/>
      <c r="H34" s="58"/>
      <c r="I34" s="58"/>
      <c r="J34" s="58"/>
      <c r="K34" s="58"/>
      <c r="L34" s="58"/>
    </row>
    <row r="35" spans="1:12" ht="15" customHeight="1" x14ac:dyDescent="0.2">
      <c r="A35" s="70">
        <f>SUM('Hauptgang 2'!A7)</f>
        <v>7</v>
      </c>
      <c r="B35" s="71" t="str">
        <f>'Hauptgang 2'!B7</f>
        <v>EL</v>
      </c>
      <c r="C35" s="72" t="str">
        <f>'Hauptgang 2'!C7</f>
        <v>Drinkmilch</v>
      </c>
      <c r="D35" s="106">
        <f>SUM('Hauptgang 2'!D7)</f>
        <v>0</v>
      </c>
      <c r="E35" s="69"/>
      <c r="G35" s="58"/>
      <c r="H35" s="58"/>
      <c r="I35" s="58"/>
      <c r="J35" s="58"/>
      <c r="K35" s="58"/>
      <c r="L35" s="58"/>
    </row>
    <row r="36" spans="1:12" ht="15" customHeight="1" x14ac:dyDescent="0.2">
      <c r="A36" s="70">
        <f>SUM('Hauptgang 2'!A8)</f>
        <v>2.5</v>
      </c>
      <c r="B36" s="71" t="str">
        <f>'Hauptgang 2'!B8</f>
        <v>EL</v>
      </c>
      <c r="C36" s="72" t="str">
        <f>'Hauptgang 2'!C8</f>
        <v>Maisstärke</v>
      </c>
      <c r="D36" s="106">
        <f>SUM('Hauptgang 2'!D8)</f>
        <v>0</v>
      </c>
      <c r="E36" s="69"/>
      <c r="G36" s="58"/>
      <c r="H36" s="58"/>
      <c r="I36" s="58"/>
      <c r="J36" s="58"/>
      <c r="K36" s="58"/>
      <c r="L36" s="58"/>
    </row>
    <row r="37" spans="1:12" ht="15" customHeight="1" x14ac:dyDescent="0.2">
      <c r="A37" s="70">
        <f>SUM('Hauptgang 2'!A9)</f>
        <v>0</v>
      </c>
      <c r="B37" s="71">
        <f>'Hauptgang 2'!B9</f>
        <v>0</v>
      </c>
      <c r="C37" s="72" t="str">
        <f>'Hauptgang 2'!C9</f>
        <v>Pfeffer aus der Mühle</v>
      </c>
      <c r="D37" s="106">
        <f>SUM('Hauptgang 2'!D9)</f>
        <v>0</v>
      </c>
      <c r="E37" s="69"/>
      <c r="G37" s="58"/>
      <c r="H37" s="58"/>
      <c r="I37" s="58"/>
      <c r="J37" s="58"/>
      <c r="K37" s="58"/>
      <c r="L37" s="58"/>
    </row>
    <row r="38" spans="1:12" ht="15" customHeight="1" x14ac:dyDescent="0.2">
      <c r="A38" s="70">
        <f>SUM('Hauptgang 2'!A10)</f>
        <v>0.08</v>
      </c>
      <c r="B38" s="71" t="str">
        <f>'Hauptgang 2'!B10</f>
        <v>Kg</v>
      </c>
      <c r="C38" s="72" t="str">
        <f>'Hauptgang 2'!C10</f>
        <v>Weizenmehl</v>
      </c>
      <c r="D38" s="106">
        <f>SUM('Hauptgang 2'!D10)</f>
        <v>0</v>
      </c>
      <c r="E38" s="69"/>
      <c r="G38" s="58"/>
      <c r="H38" s="58"/>
      <c r="I38" s="58"/>
      <c r="J38" s="58"/>
      <c r="K38" s="58"/>
      <c r="L38" s="58"/>
    </row>
    <row r="39" spans="1:12" ht="15" customHeight="1" x14ac:dyDescent="0.2">
      <c r="A39" s="70">
        <f>SUM('Hauptgang 2'!A11)</f>
        <v>8</v>
      </c>
      <c r="B39" s="71" t="str">
        <f>'Hauptgang 2'!B11</f>
        <v>EL</v>
      </c>
      <c r="C39" s="72" t="str">
        <f>'Hauptgang 2'!C11</f>
        <v>Pflanzenöl</v>
      </c>
      <c r="D39" s="106">
        <f>SUM('Hauptgang 2'!D11)</f>
        <v>0</v>
      </c>
      <c r="E39" s="69"/>
      <c r="G39" s="58"/>
      <c r="H39" s="58"/>
      <c r="I39" s="58"/>
      <c r="J39" s="58"/>
      <c r="K39" s="58"/>
      <c r="L39" s="58"/>
    </row>
    <row r="40" spans="1:12" ht="15" customHeight="1" x14ac:dyDescent="0.2">
      <c r="A40" s="70">
        <f>SUM('Hauptgang 2'!A12)</f>
        <v>1</v>
      </c>
      <c r="B40" s="71" t="str">
        <f>'Hauptgang 2'!B12</f>
        <v>Stk.</v>
      </c>
      <c r="C40" s="72" t="str">
        <f>'Hauptgang 2'!C12</f>
        <v>Zitrone unbehandelt</v>
      </c>
      <c r="D40" s="106">
        <f>SUM('Hauptgang 2'!D12)</f>
        <v>0</v>
      </c>
      <c r="E40" s="69"/>
      <c r="G40" s="58"/>
      <c r="H40" s="58"/>
      <c r="I40" s="58"/>
      <c r="J40" s="58"/>
      <c r="K40" s="58"/>
      <c r="L40" s="58"/>
    </row>
    <row r="41" spans="1:12" ht="15" customHeight="1" x14ac:dyDescent="0.2">
      <c r="A41" s="70">
        <f>SUM('Hauptgang 2'!A13)</f>
        <v>0</v>
      </c>
      <c r="B41" s="71">
        <f>'Hauptgang 2'!B13</f>
        <v>0</v>
      </c>
      <c r="C41" s="72">
        <f>'Hauptgang 2'!C13</f>
        <v>0</v>
      </c>
      <c r="D41" s="106">
        <f>SUM('Hauptgang 2'!D13)</f>
        <v>0</v>
      </c>
      <c r="E41" s="69"/>
      <c r="G41" s="58"/>
      <c r="H41" s="58"/>
      <c r="I41" s="58"/>
      <c r="J41" s="58"/>
      <c r="K41" s="58"/>
      <c r="L41" s="58"/>
    </row>
    <row r="42" spans="1:12" ht="15" customHeight="1" x14ac:dyDescent="0.2">
      <c r="A42" s="70">
        <f>SUM('Hauptgang 2'!A20)</f>
        <v>0</v>
      </c>
      <c r="B42" s="74">
        <f>'Hauptgang 2'!B20</f>
        <v>0</v>
      </c>
      <c r="C42" s="72">
        <f>'Hauptgang 2'!C20</f>
        <v>0</v>
      </c>
      <c r="D42" s="107">
        <f>SUM('Hauptgang 2'!D20)</f>
        <v>0</v>
      </c>
      <c r="E42" s="76"/>
      <c r="G42" s="58"/>
      <c r="H42" s="58"/>
      <c r="I42" s="58"/>
      <c r="J42" s="58"/>
      <c r="K42" s="58"/>
      <c r="L42" s="58"/>
    </row>
    <row r="43" spans="1:12" ht="16.5" customHeight="1" x14ac:dyDescent="0.2">
      <c r="A43" s="22" t="str">
        <f>'Haupgang 3'!A2</f>
        <v>Auberginen Cordon-bleu</v>
      </c>
      <c r="B43" s="23"/>
      <c r="C43" s="24"/>
      <c r="D43" s="32" t="s">
        <v>8</v>
      </c>
      <c r="E43" s="85" t="s">
        <v>157</v>
      </c>
    </row>
    <row r="44" spans="1:12" ht="15" customHeight="1" x14ac:dyDescent="0.2">
      <c r="A44" s="70">
        <f>'Haupgang 3'!A4</f>
        <v>2</v>
      </c>
      <c r="B44" s="71" t="str">
        <f>'Haupgang 3'!B4</f>
        <v xml:space="preserve">Stk. </v>
      </c>
      <c r="C44" s="72" t="str">
        <f>'Haupgang 3'!C4</f>
        <v>mittelgroße Auberginen</v>
      </c>
      <c r="D44" s="105">
        <f>SUM('Haupgang 3'!D4)</f>
        <v>0</v>
      </c>
      <c r="E44" s="69"/>
      <c r="G44" s="58"/>
      <c r="H44" s="58"/>
      <c r="I44" s="58"/>
      <c r="J44" s="58"/>
      <c r="K44" s="58"/>
      <c r="L44" s="58"/>
    </row>
    <row r="45" spans="1:12" ht="15" customHeight="1" x14ac:dyDescent="0.2">
      <c r="A45" s="70">
        <f>'Haupgang 3'!A5</f>
        <v>0</v>
      </c>
      <c r="B45" s="71" t="str">
        <f>'Haupgang 3'!B5</f>
        <v>Prise</v>
      </c>
      <c r="C45" s="72" t="str">
        <f>'Haupgang 3'!C5</f>
        <v>Salz, Pfeffer aus der Mühle</v>
      </c>
      <c r="D45" s="106">
        <f>SUM('Haupgang 3'!D5)</f>
        <v>0</v>
      </c>
      <c r="E45" s="69"/>
      <c r="G45" s="58"/>
      <c r="H45" s="58"/>
      <c r="I45" s="58"/>
      <c r="J45" s="58"/>
      <c r="K45" s="58"/>
      <c r="L45" s="58"/>
    </row>
    <row r="46" spans="1:12" ht="15" customHeight="1" x14ac:dyDescent="0.2">
      <c r="A46" s="70">
        <f>'Haupgang 3'!A6</f>
        <v>0.3</v>
      </c>
      <c r="B46" s="71" t="str">
        <f>'Haupgang 3'!B6</f>
        <v>Kg</v>
      </c>
      <c r="C46" s="72" t="str">
        <f>'Haupgang 3'!C6</f>
        <v>Gruyere Käse Scheiben</v>
      </c>
      <c r="D46" s="106">
        <f>SUM('Haupgang 3'!D6)</f>
        <v>0</v>
      </c>
      <c r="E46" s="69"/>
      <c r="G46" s="58"/>
      <c r="H46" s="58"/>
      <c r="I46" s="58"/>
      <c r="J46" s="58"/>
      <c r="K46" s="58"/>
      <c r="L46" s="58"/>
    </row>
    <row r="47" spans="1:12" ht="15" customHeight="1" x14ac:dyDescent="0.2">
      <c r="A47" s="70">
        <f>'Haupgang 3'!A7</f>
        <v>2</v>
      </c>
      <c r="B47" s="71" t="str">
        <f>'Haupgang 3'!B7</f>
        <v xml:space="preserve">Stk. </v>
      </c>
      <c r="C47" s="72" t="str">
        <f>'Haupgang 3'!C7</f>
        <v>Tomaten</v>
      </c>
      <c r="D47" s="106">
        <f>SUM('Haupgang 3'!D7)</f>
        <v>0</v>
      </c>
      <c r="E47" s="69"/>
      <c r="G47" s="58"/>
      <c r="H47" s="58"/>
      <c r="I47" s="58"/>
      <c r="J47" s="58"/>
      <c r="K47" s="58"/>
      <c r="L47" s="58"/>
    </row>
    <row r="48" spans="1:12" ht="15" customHeight="1" x14ac:dyDescent="0.2">
      <c r="A48" s="70">
        <f>'Haupgang 3'!A8</f>
        <v>1</v>
      </c>
      <c r="B48" s="71" t="str">
        <f>'Haupgang 3'!B8</f>
        <v>Zweige</v>
      </c>
      <c r="C48" s="72" t="str">
        <f>'Haupgang 3'!C8</f>
        <v>Frischen Thymian</v>
      </c>
      <c r="D48" s="106">
        <f>SUM('Haupgang 3'!D8)</f>
        <v>0</v>
      </c>
      <c r="E48" s="69"/>
      <c r="G48" s="58"/>
      <c r="H48" s="58"/>
      <c r="I48" s="58"/>
      <c r="J48" s="58"/>
      <c r="K48" s="58"/>
      <c r="L48" s="58"/>
    </row>
    <row r="49" spans="1:12" ht="15" customHeight="1" x14ac:dyDescent="0.2">
      <c r="A49" s="70">
        <f>'Haupgang 3'!A9</f>
        <v>1</v>
      </c>
      <c r="B49" s="71" t="str">
        <f>'Haupgang 3'!B9</f>
        <v>Bund</v>
      </c>
      <c r="C49" s="72" t="str">
        <f>'Haupgang 3'!C9</f>
        <v>Basilikum</v>
      </c>
      <c r="D49" s="106">
        <f>SUM('Haupgang 3'!D9)</f>
        <v>0</v>
      </c>
      <c r="E49" s="69"/>
      <c r="G49" s="58"/>
      <c r="H49" s="58"/>
      <c r="I49" s="58"/>
      <c r="J49" s="58"/>
      <c r="K49" s="58"/>
      <c r="L49" s="58"/>
    </row>
    <row r="50" spans="1:12" ht="15" customHeight="1" x14ac:dyDescent="0.2">
      <c r="A50" s="70">
        <f>'Haupgang 3'!A10</f>
        <v>2</v>
      </c>
      <c r="B50" s="71" t="str">
        <f>'Haupgang 3'!B10</f>
        <v>EL</v>
      </c>
      <c r="C50" s="72" t="str">
        <f>'Haupgang 3'!C10</f>
        <v>Maisstärke</v>
      </c>
      <c r="D50" s="106">
        <f>SUM('Haupgang 3'!D10)</f>
        <v>0</v>
      </c>
      <c r="E50" s="69"/>
      <c r="G50" s="58"/>
      <c r="H50" s="58"/>
      <c r="I50" s="58"/>
      <c r="J50" s="58"/>
      <c r="K50" s="58"/>
      <c r="L50" s="58"/>
    </row>
    <row r="51" spans="1:12" ht="15" customHeight="1" x14ac:dyDescent="0.2">
      <c r="A51" s="70">
        <f>'Haupgang 3'!A11</f>
        <v>0.15</v>
      </c>
      <c r="B51" s="71" t="str">
        <f>'Haupgang 3'!B11</f>
        <v>Kg</v>
      </c>
      <c r="C51" s="72" t="str">
        <f>'Haupgang 3'!C11</f>
        <v>Paniermehl</v>
      </c>
      <c r="D51" s="106">
        <f>SUM('Haupgang 3'!D11)</f>
        <v>0</v>
      </c>
      <c r="E51" s="69"/>
      <c r="G51" s="58"/>
      <c r="H51" s="58"/>
      <c r="I51" s="58"/>
      <c r="J51" s="58"/>
      <c r="K51" s="58"/>
      <c r="L51" s="58"/>
    </row>
    <row r="52" spans="1:12" ht="15" customHeight="1" x14ac:dyDescent="0.2">
      <c r="A52" s="70">
        <f>'Haupgang 3'!A12</f>
        <v>2</v>
      </c>
      <c r="B52" s="71" t="str">
        <f>'Haupgang 3'!B12</f>
        <v>EL</v>
      </c>
      <c r="C52" s="72" t="str">
        <f>'Haupgang 3'!C12</f>
        <v>Pflanzenöl</v>
      </c>
      <c r="D52" s="106">
        <f>SUM('Haupgang 3'!D12)</f>
        <v>0</v>
      </c>
      <c r="E52" s="69"/>
      <c r="G52" s="58"/>
      <c r="H52" s="58"/>
      <c r="I52" s="58"/>
      <c r="J52" s="58"/>
      <c r="K52" s="58"/>
      <c r="L52" s="58"/>
    </row>
    <row r="53" spans="1:12" ht="15" customHeight="1" x14ac:dyDescent="0.2">
      <c r="A53" s="70">
        <f>'Haupgang 3'!A13</f>
        <v>0</v>
      </c>
      <c r="B53" s="71">
        <f>'Haupgang 3'!B13</f>
        <v>0</v>
      </c>
      <c r="C53" s="72">
        <f>'Haupgang 3'!C13</f>
        <v>0</v>
      </c>
      <c r="D53" s="106">
        <f>SUM('Haupgang 3'!D13)</f>
        <v>0</v>
      </c>
      <c r="E53" s="69"/>
      <c r="G53" s="58"/>
      <c r="H53" s="58"/>
      <c r="I53" s="58"/>
      <c r="J53" s="58"/>
      <c r="K53" s="58"/>
      <c r="L53" s="58"/>
    </row>
    <row r="54" spans="1:12" ht="16.5" customHeight="1" x14ac:dyDescent="0.2">
      <c r="A54" s="22" t="str">
        <f>'Haupgang 4'!A2</f>
        <v>Austernpilze in Mandelpaste</v>
      </c>
      <c r="B54" s="23"/>
      <c r="C54" s="24"/>
      <c r="D54" s="32"/>
      <c r="E54" s="85" t="s">
        <v>157</v>
      </c>
    </row>
    <row r="55" spans="1:12" ht="15" customHeight="1" x14ac:dyDescent="0.2">
      <c r="A55" s="70">
        <f>SUM('Haupgang 4'!A4)</f>
        <v>0.1</v>
      </c>
      <c r="B55" s="71" t="str">
        <f>'Haupgang 4'!B4</f>
        <v>Kg</v>
      </c>
      <c r="C55" s="72" t="str">
        <f>'Haupgang 4'!C4</f>
        <v>Vollkorn-Weizenmehl oder Weissmehl</v>
      </c>
      <c r="D55" s="105">
        <f>SUM('Haupgang 4'!D4)</f>
        <v>0</v>
      </c>
      <c r="E55" s="69"/>
      <c r="G55" s="58"/>
      <c r="H55" s="58"/>
      <c r="I55" s="58"/>
      <c r="J55" s="58"/>
      <c r="K55" s="58"/>
      <c r="L55" s="58"/>
    </row>
    <row r="56" spans="1:12" ht="15" customHeight="1" x14ac:dyDescent="0.2">
      <c r="A56" s="70">
        <f>SUM('Haupgang 4'!A5)</f>
        <v>4</v>
      </c>
      <c r="B56" s="71" t="str">
        <f>'Haupgang 4'!B5</f>
        <v>Stk</v>
      </c>
      <c r="C56" s="72" t="str">
        <f>'Haupgang 4'!C5</f>
        <v>Eier</v>
      </c>
      <c r="D56" s="106">
        <f>SUM('Haupgang 4'!D5)</f>
        <v>0</v>
      </c>
      <c r="E56" s="69"/>
      <c r="G56" s="58"/>
      <c r="H56" s="58"/>
      <c r="I56" s="58"/>
      <c r="J56" s="58"/>
      <c r="K56" s="58"/>
      <c r="L56" s="58"/>
    </row>
    <row r="57" spans="1:12" ht="15" customHeight="1" x14ac:dyDescent="0.2">
      <c r="A57" s="70">
        <f>SUM('Haupgang 4'!A6)</f>
        <v>0</v>
      </c>
      <c r="B57" s="71" t="str">
        <f>'Haupgang 4'!B6</f>
        <v>Prise</v>
      </c>
      <c r="C57" s="72" t="str">
        <f>'Haupgang 4'!C6</f>
        <v>Salz</v>
      </c>
      <c r="D57" s="106">
        <f>SUM('Haupgang 4'!D6)</f>
        <v>0</v>
      </c>
      <c r="E57" s="69"/>
      <c r="G57" s="58"/>
      <c r="H57" s="58"/>
      <c r="I57" s="58"/>
      <c r="J57" s="58"/>
      <c r="K57" s="58"/>
      <c r="L57" s="58"/>
    </row>
    <row r="58" spans="1:12" ht="15" customHeight="1" x14ac:dyDescent="0.2">
      <c r="A58" s="70">
        <f>SUM('Haupgang 4'!A7)</f>
        <v>0</v>
      </c>
      <c r="B58" s="71" t="str">
        <f>'Haupgang 4'!B7</f>
        <v>Prise</v>
      </c>
      <c r="C58" s="72" t="str">
        <f>'Haupgang 4'!C7</f>
        <v>frisch gemahlener schwarzer Pfeffer</v>
      </c>
      <c r="D58" s="106">
        <f>SUM('Haupgang 4'!D7)</f>
        <v>0</v>
      </c>
      <c r="E58" s="69"/>
      <c r="G58" s="58"/>
      <c r="H58" s="58"/>
      <c r="I58" s="58"/>
      <c r="J58" s="58"/>
      <c r="K58" s="58"/>
      <c r="L58" s="58"/>
    </row>
    <row r="59" spans="1:12" ht="15" customHeight="1" x14ac:dyDescent="0.2">
      <c r="A59" s="70">
        <f>SUM('Haupgang 4'!A8)</f>
        <v>0.1</v>
      </c>
      <c r="B59" s="71" t="str">
        <f>'Haupgang 4'!B8</f>
        <v>Kg</v>
      </c>
      <c r="C59" s="72" t="str">
        <f>'Haupgang 4'!C8</f>
        <v>Mandelblättchen</v>
      </c>
      <c r="D59" s="106">
        <f>SUM('Haupgang 4'!D8)</f>
        <v>0</v>
      </c>
      <c r="E59" s="69"/>
      <c r="G59" s="58"/>
      <c r="H59" s="58"/>
      <c r="I59" s="58"/>
      <c r="J59" s="58"/>
      <c r="K59" s="58"/>
      <c r="L59" s="58"/>
    </row>
    <row r="60" spans="1:12" ht="15" customHeight="1" x14ac:dyDescent="0.2">
      <c r="A60" s="70">
        <f>SUM('Haupgang 4'!A9)</f>
        <v>0.1</v>
      </c>
      <c r="B60" s="71" t="str">
        <f>'Haupgang 4'!B9</f>
        <v>Kg</v>
      </c>
      <c r="C60" s="72" t="str">
        <f>'Haupgang 4'!C9</f>
        <v>Semmelbrösel</v>
      </c>
      <c r="D60" s="106">
        <f>SUM('Haupgang 4'!D9)</f>
        <v>0</v>
      </c>
      <c r="E60" s="69"/>
      <c r="G60" s="58"/>
      <c r="H60" s="58"/>
      <c r="I60" s="58"/>
      <c r="J60" s="58"/>
      <c r="K60" s="58"/>
      <c r="L60" s="58"/>
    </row>
    <row r="61" spans="1:12" ht="15" customHeight="1" x14ac:dyDescent="0.2">
      <c r="A61" s="70">
        <f>SUM('Haupgang 4'!A10)</f>
        <v>0.4</v>
      </c>
      <c r="B61" s="71" t="str">
        <f>'Haupgang 4'!B10</f>
        <v>Kg</v>
      </c>
      <c r="C61" s="72" t="str">
        <f>'Haupgang 4'!C10</f>
        <v>Austernpilze</v>
      </c>
      <c r="D61" s="106">
        <f>SUM('Haupgang 4'!D10)</f>
        <v>0</v>
      </c>
      <c r="E61" s="69"/>
      <c r="G61" s="58"/>
      <c r="H61" s="58"/>
      <c r="I61" s="58"/>
      <c r="J61" s="58"/>
      <c r="K61" s="58"/>
      <c r="L61" s="58"/>
    </row>
    <row r="62" spans="1:12" ht="15" customHeight="1" x14ac:dyDescent="0.2">
      <c r="A62" s="70">
        <f>SUM('Haupgang 4'!A11)</f>
        <v>0.08</v>
      </c>
      <c r="B62" s="71" t="str">
        <f>'Haupgang 4'!B11</f>
        <v>Kg</v>
      </c>
      <c r="C62" s="72" t="str">
        <f>'Haupgang 4'!C11</f>
        <v>Butter</v>
      </c>
      <c r="D62" s="106">
        <f>SUM('Haupgang 4'!D11)</f>
        <v>0</v>
      </c>
      <c r="E62" s="69"/>
      <c r="G62" s="58"/>
      <c r="H62" s="58"/>
      <c r="I62" s="58"/>
      <c r="J62" s="58"/>
      <c r="K62" s="58"/>
      <c r="L62" s="58"/>
    </row>
    <row r="63" spans="1:12" ht="15" customHeight="1" x14ac:dyDescent="0.2">
      <c r="A63" s="70">
        <f>SUM('Haupgang 4'!A12)</f>
        <v>0.08</v>
      </c>
      <c r="B63" s="71" t="str">
        <f>'Haupgang 4'!B12</f>
        <v>LT</v>
      </c>
      <c r="C63" s="72" t="str">
        <f>'Haupgang 4'!C12</f>
        <v>Olivenöl</v>
      </c>
      <c r="D63" s="106">
        <f>SUM('Haupgang 4'!D12)</f>
        <v>0</v>
      </c>
      <c r="E63" s="69"/>
      <c r="G63" s="58"/>
      <c r="H63" s="58"/>
      <c r="I63" s="58"/>
      <c r="J63" s="58"/>
      <c r="K63" s="58"/>
      <c r="L63" s="58"/>
    </row>
    <row r="64" spans="1:12" ht="15" customHeight="1" x14ac:dyDescent="0.2">
      <c r="A64" s="70">
        <f>SUM('Haupgang 4'!A13)</f>
        <v>0</v>
      </c>
      <c r="B64" s="71">
        <f>'Haupgang 4'!B13</f>
        <v>0</v>
      </c>
      <c r="C64" s="72">
        <f>'Haupgang 4'!C13</f>
        <v>0</v>
      </c>
      <c r="D64" s="106">
        <f>SUM('Haupgang 4'!D13)</f>
        <v>0</v>
      </c>
      <c r="E64" s="69"/>
      <c r="G64" s="58"/>
      <c r="H64" s="58"/>
      <c r="I64" s="58"/>
      <c r="J64" s="58"/>
      <c r="K64" s="58"/>
      <c r="L64" s="58"/>
    </row>
    <row r="65" spans="1:12" ht="15" customHeight="1" x14ac:dyDescent="0.2">
      <c r="A65" s="70">
        <f>SUM('Haupgang 4'!A20)</f>
        <v>0</v>
      </c>
      <c r="B65" s="74">
        <f>'Haupgang 4'!B20</f>
        <v>0</v>
      </c>
      <c r="C65" s="72">
        <f>'Haupgang 4'!C20</f>
        <v>0</v>
      </c>
      <c r="D65" s="107">
        <f>SUM('Haupgang 4'!D20)</f>
        <v>0</v>
      </c>
      <c r="E65" s="76"/>
      <c r="G65" s="58"/>
      <c r="H65" s="58"/>
      <c r="I65" s="58"/>
      <c r="J65" s="58"/>
      <c r="K65" s="58"/>
      <c r="L65" s="58"/>
    </row>
    <row r="66" spans="1:12" ht="16.5" customHeight="1" x14ac:dyDescent="0.2">
      <c r="A66" s="22" t="str">
        <f>'Beilage 1'!A2</f>
        <v>Feurige Tomatensauce und Blaue Kartoffeln</v>
      </c>
      <c r="B66" s="23"/>
      <c r="C66" s="24"/>
      <c r="D66" s="32" t="s">
        <v>8</v>
      </c>
      <c r="E66" s="85" t="s">
        <v>157</v>
      </c>
    </row>
    <row r="67" spans="1:12" ht="15" customHeight="1" x14ac:dyDescent="0.2">
      <c r="A67" s="70">
        <f>SUM('Beilage 1'!A4)</f>
        <v>0</v>
      </c>
      <c r="B67" s="71">
        <f>'Beilage 1'!B4</f>
        <v>0</v>
      </c>
      <c r="C67" s="72">
        <f>'Beilage 1'!C4</f>
        <v>0</v>
      </c>
      <c r="D67" s="105">
        <f>SUM('Beilage 1'!D4)</f>
        <v>0</v>
      </c>
      <c r="E67" s="69"/>
      <c r="G67" s="58"/>
      <c r="H67" s="58"/>
      <c r="I67" s="58"/>
      <c r="J67" s="58"/>
      <c r="K67" s="58"/>
      <c r="L67" s="58"/>
    </row>
    <row r="68" spans="1:12" ht="15" customHeight="1" x14ac:dyDescent="0.2">
      <c r="A68" s="70">
        <f>SUM('Beilage 1'!A5)</f>
        <v>0.08</v>
      </c>
      <c r="B68" s="71" t="str">
        <f>'Beilage 1'!B5</f>
        <v>Kg</v>
      </c>
      <c r="C68" s="72" t="str">
        <f>'Beilage 1'!C5</f>
        <v>Zwiebeln</v>
      </c>
      <c r="D68" s="106">
        <f>SUM('Beilage 1'!D5)</f>
        <v>0</v>
      </c>
      <c r="E68" s="69"/>
      <c r="G68" s="58"/>
      <c r="H68" s="58"/>
      <c r="I68" s="58"/>
      <c r="J68" s="58"/>
      <c r="K68" s="58"/>
      <c r="L68" s="58"/>
    </row>
    <row r="69" spans="1:12" ht="15" customHeight="1" x14ac:dyDescent="0.2">
      <c r="A69" s="70">
        <f>SUM('Beilage 1'!A6)</f>
        <v>2</v>
      </c>
      <c r="B69" s="71" t="str">
        <f>'Beilage 1'!B6</f>
        <v>Zehe</v>
      </c>
      <c r="C69" s="72" t="str">
        <f>'Beilage 1'!C6</f>
        <v>Knoblauch</v>
      </c>
      <c r="D69" s="106">
        <f>SUM('Beilage 1'!D6)</f>
        <v>0</v>
      </c>
      <c r="E69" s="69"/>
      <c r="G69" s="58"/>
      <c r="H69" s="58"/>
      <c r="I69" s="58"/>
      <c r="J69" s="58"/>
      <c r="K69" s="58"/>
      <c r="L69" s="58"/>
    </row>
    <row r="70" spans="1:12" ht="15" customHeight="1" x14ac:dyDescent="0.2">
      <c r="A70" s="70">
        <f>SUM('Beilage 1'!A7)</f>
        <v>0.1</v>
      </c>
      <c r="B70" s="71" t="str">
        <f>'Beilage 1'!B7</f>
        <v>LT</v>
      </c>
      <c r="C70" s="72" t="str">
        <f>'Beilage 1'!C7</f>
        <v>Olivenöl</v>
      </c>
      <c r="D70" s="106">
        <f>SUM('Beilage 1'!D7)</f>
        <v>0</v>
      </c>
      <c r="E70" s="69"/>
      <c r="G70" s="58"/>
      <c r="H70" s="58"/>
      <c r="I70" s="58"/>
      <c r="J70" s="58"/>
      <c r="K70" s="58"/>
      <c r="L70" s="58"/>
    </row>
    <row r="71" spans="1:12" ht="15" customHeight="1" x14ac:dyDescent="0.2">
      <c r="A71" s="70">
        <f>SUM('Beilage 1'!A8)</f>
        <v>0.4</v>
      </c>
      <c r="B71" s="71" t="str">
        <f>'Beilage 1'!B8</f>
        <v>Kg</v>
      </c>
      <c r="C71" s="72" t="str">
        <f>'Beilage 1'!C8</f>
        <v>frische Tomaten oder stückige Tomaten aus der Dose</v>
      </c>
      <c r="D71" s="106">
        <f>SUM('Beilage 1'!D8)</f>
        <v>0</v>
      </c>
      <c r="E71" s="69"/>
      <c r="G71" s="58"/>
      <c r="H71" s="58"/>
      <c r="I71" s="58"/>
      <c r="J71" s="58"/>
      <c r="K71" s="58"/>
      <c r="L71" s="58"/>
    </row>
    <row r="72" spans="1:12" ht="15" customHeight="1" x14ac:dyDescent="0.2">
      <c r="A72" s="70">
        <f>SUM('Beilage 1'!A9)</f>
        <v>1</v>
      </c>
      <c r="B72" s="71" t="str">
        <f>'Beilage 1'!B9</f>
        <v>TL</v>
      </c>
      <c r="C72" s="72" t="str">
        <f>'Beilage 1'!C9</f>
        <v>Salz / Kräutersalz rassig</v>
      </c>
      <c r="D72" s="106">
        <f>SUM('Beilage 1'!D9)</f>
        <v>0</v>
      </c>
      <c r="E72" s="69"/>
      <c r="G72" s="58"/>
      <c r="H72" s="58"/>
      <c r="I72" s="58"/>
      <c r="J72" s="58"/>
      <c r="K72" s="58"/>
      <c r="L72" s="58"/>
    </row>
    <row r="73" spans="1:12" ht="15" customHeight="1" x14ac:dyDescent="0.2">
      <c r="A73" s="70">
        <f>SUM('Beilage 1'!A10)</f>
        <v>2</v>
      </c>
      <c r="B73" s="71" t="str">
        <f>'Beilage 1'!B10</f>
        <v>Msp.</v>
      </c>
      <c r="C73" s="72" t="str">
        <f>'Beilage 1'!C10</f>
        <v>frisch gemahlener schwarzer Pfeffer oder Chilipulver</v>
      </c>
      <c r="D73" s="106">
        <f>SUM('Beilage 1'!D10)</f>
        <v>0</v>
      </c>
      <c r="E73" s="69"/>
      <c r="G73" s="58"/>
      <c r="H73" s="58"/>
      <c r="I73" s="58"/>
      <c r="J73" s="58"/>
      <c r="K73" s="58"/>
      <c r="L73" s="58"/>
    </row>
    <row r="74" spans="1:12" ht="15" customHeight="1" x14ac:dyDescent="0.2">
      <c r="A74" s="70">
        <f>SUM('Beilage 1'!A11)</f>
        <v>1</v>
      </c>
      <c r="B74" s="71" t="str">
        <f>'Beilage 1'!B11</f>
        <v xml:space="preserve">Stk. </v>
      </c>
      <c r="C74" s="72" t="str">
        <f>'Beilage 1'!C11</f>
        <v>Lorbeerblatt</v>
      </c>
      <c r="D74" s="106">
        <f>SUM('Beilage 1'!D11)</f>
        <v>0</v>
      </c>
      <c r="E74" s="69"/>
      <c r="G74" s="58"/>
      <c r="H74" s="58"/>
      <c r="I74" s="58"/>
      <c r="J74" s="58"/>
      <c r="K74" s="58"/>
      <c r="L74" s="58"/>
    </row>
    <row r="75" spans="1:12" ht="15" customHeight="1" x14ac:dyDescent="0.2">
      <c r="A75" s="70">
        <f>SUM('Beilage 1'!A12)</f>
        <v>1</v>
      </c>
      <c r="B75" s="71" t="str">
        <f>'Beilage 1'!B12</f>
        <v>Bund</v>
      </c>
      <c r="C75" s="72" t="str">
        <f>'Beilage 1'!C12</f>
        <v>Kräuter Bund gemischt (Basilikum, Thymian, Majoran, Oregano etc.)</v>
      </c>
      <c r="D75" s="106">
        <f>SUM('Beilage 1'!D12)</f>
        <v>0</v>
      </c>
      <c r="E75" s="69"/>
      <c r="G75" s="58"/>
      <c r="H75" s="58"/>
      <c r="I75" s="58"/>
      <c r="J75" s="58"/>
      <c r="K75" s="58"/>
      <c r="L75" s="58"/>
    </row>
    <row r="76" spans="1:12" ht="15" customHeight="1" x14ac:dyDescent="0.2">
      <c r="A76" s="70">
        <f>SUM('Beilage 1'!A13)</f>
        <v>0</v>
      </c>
      <c r="B76" s="71">
        <f>'Beilage 1'!B13</f>
        <v>0</v>
      </c>
      <c r="C76" s="72">
        <f>'Beilage 1'!C13</f>
        <v>0</v>
      </c>
      <c r="D76" s="106">
        <f>SUM('Beilage 1'!D13)</f>
        <v>0</v>
      </c>
      <c r="E76" s="69"/>
      <c r="G76" s="58"/>
      <c r="H76" s="58"/>
      <c r="I76" s="58"/>
      <c r="J76" s="58"/>
      <c r="K76" s="58"/>
      <c r="L76" s="58"/>
    </row>
    <row r="77" spans="1:12" ht="15" customHeight="1" x14ac:dyDescent="0.2">
      <c r="A77" s="70">
        <f>SUM('Beilage 1'!A14)</f>
        <v>0.6</v>
      </c>
      <c r="B77" s="71" t="str">
        <f>'Beilage 1'!B14</f>
        <v>Kg</v>
      </c>
      <c r="C77" s="72" t="str">
        <f>'Beilage 1'!C14</f>
        <v>Blaue Kartoffeln</v>
      </c>
      <c r="D77" s="106">
        <f>SUM('Beilage 1'!D14)</f>
        <v>0</v>
      </c>
      <c r="E77" s="69"/>
      <c r="G77" s="58"/>
      <c r="H77" s="58"/>
      <c r="I77" s="58"/>
      <c r="J77" s="58"/>
      <c r="K77" s="58"/>
      <c r="L77" s="58"/>
    </row>
    <row r="78" spans="1:12" ht="15" customHeight="1" x14ac:dyDescent="0.2">
      <c r="A78" s="70">
        <f>SUM('Beilage 1'!A15)</f>
        <v>0</v>
      </c>
      <c r="B78" s="71">
        <f>'Beilage 1'!B15</f>
        <v>0</v>
      </c>
      <c r="C78" s="72" t="str">
        <f>'Beilage 1'!C15</f>
        <v>Salz</v>
      </c>
      <c r="D78" s="106">
        <f>SUM('Beilage 1'!D15)</f>
        <v>0</v>
      </c>
      <c r="E78" s="69"/>
      <c r="G78" s="58"/>
      <c r="H78" s="58"/>
      <c r="I78" s="58"/>
      <c r="J78" s="58"/>
      <c r="K78" s="58"/>
      <c r="L78" s="58"/>
    </row>
    <row r="79" spans="1:12" ht="15" customHeight="1" x14ac:dyDescent="0.2">
      <c r="A79" s="70">
        <f>SUM('Beilage 1'!A16)</f>
        <v>0</v>
      </c>
      <c r="B79" s="71">
        <f>'Beilage 1'!B16</f>
        <v>0</v>
      </c>
      <c r="C79" s="72">
        <f>'Beilage 1'!C16</f>
        <v>0</v>
      </c>
      <c r="D79" s="106">
        <f>SUM('Beilage 1'!D16)</f>
        <v>0</v>
      </c>
      <c r="E79" s="69"/>
      <c r="G79" s="58"/>
      <c r="H79" s="58"/>
      <c r="I79" s="58"/>
      <c r="J79" s="58"/>
      <c r="K79" s="58"/>
      <c r="L79" s="58"/>
    </row>
    <row r="80" spans="1:12" ht="15" customHeight="1" x14ac:dyDescent="0.2">
      <c r="A80" s="70">
        <f>SUM('Beilage 1'!A20)</f>
        <v>0</v>
      </c>
      <c r="B80" s="74">
        <f>'Beilage 1'!B20</f>
        <v>0</v>
      </c>
      <c r="C80" s="72">
        <f>'Beilage 1'!C20</f>
        <v>0</v>
      </c>
      <c r="D80" s="107">
        <f>SUM('Beilage 1'!D20)</f>
        <v>0</v>
      </c>
      <c r="E80" s="76"/>
      <c r="G80" s="58"/>
      <c r="H80" s="58"/>
      <c r="I80" s="58"/>
      <c r="J80" s="58"/>
      <c r="K80" s="58"/>
      <c r="L80" s="58"/>
    </row>
    <row r="81" spans="1:12" ht="16.5" customHeight="1" x14ac:dyDescent="0.2">
      <c r="A81" s="22" t="str">
        <f>' Dessert 1'!A2</f>
        <v xml:space="preserve">Minzcrème mit Mandelkrokant </v>
      </c>
      <c r="B81" s="23"/>
      <c r="C81" s="24"/>
      <c r="D81" s="32"/>
      <c r="E81" s="85" t="s">
        <v>157</v>
      </c>
    </row>
    <row r="82" spans="1:12" ht="15" customHeight="1" x14ac:dyDescent="0.2">
      <c r="A82" s="70">
        <f>SUM(' Dessert 1'!A4)</f>
        <v>0.4</v>
      </c>
      <c r="B82" s="71" t="str">
        <f>' Dessert 1'!B4</f>
        <v>LT</v>
      </c>
      <c r="C82" s="72" t="str">
        <f>' Dessert 1'!C4</f>
        <v>Wasser</v>
      </c>
      <c r="D82" s="105">
        <f>' Dessert 1'!D4</f>
        <v>0</v>
      </c>
      <c r="E82" s="69"/>
      <c r="G82" s="58"/>
      <c r="H82" s="58"/>
      <c r="I82" s="58"/>
      <c r="J82" s="58"/>
      <c r="K82" s="58"/>
      <c r="L82" s="58"/>
    </row>
    <row r="83" spans="1:12" ht="15" customHeight="1" x14ac:dyDescent="0.2">
      <c r="A83" s="70">
        <f>SUM(' Dessert 1'!A5)</f>
        <v>0.1</v>
      </c>
      <c r="B83" s="71" t="str">
        <f>' Dessert 1'!B5</f>
        <v>KG</v>
      </c>
      <c r="C83" s="72" t="str">
        <f>' Dessert 1'!C5</f>
        <v>Feiner Zucker</v>
      </c>
      <c r="D83" s="106">
        <f>' Dessert 1'!D5</f>
        <v>0</v>
      </c>
      <c r="E83" s="69"/>
      <c r="G83" s="58"/>
      <c r="H83" s="58"/>
      <c r="I83" s="58"/>
      <c r="J83" s="58"/>
      <c r="K83" s="58"/>
      <c r="L83" s="58"/>
    </row>
    <row r="84" spans="1:12" ht="15" customHeight="1" x14ac:dyDescent="0.2">
      <c r="A84" s="70">
        <f>SUM(' Dessert 1'!A6)</f>
        <v>1</v>
      </c>
      <c r="B84" s="71" t="str">
        <f>' Dessert 1'!B6</f>
        <v>Stk.</v>
      </c>
      <c r="C84" s="72" t="str">
        <f>' Dessert 1'!C6</f>
        <v>Minze (Pfefferminztee, entspricht dem Inhalt von 4 Teebeutel)</v>
      </c>
      <c r="D84" s="106">
        <f>' Dessert 1'!D6</f>
        <v>0</v>
      </c>
      <c r="E84" s="69"/>
      <c r="G84" s="58"/>
      <c r="H84" s="58"/>
      <c r="I84" s="58"/>
      <c r="J84" s="58"/>
      <c r="K84" s="58"/>
      <c r="L84" s="58"/>
    </row>
    <row r="85" spans="1:12" ht="15" customHeight="1" x14ac:dyDescent="0.2">
      <c r="A85" s="70">
        <f>SUM(' Dessert 1'!A7)</f>
        <v>0.2</v>
      </c>
      <c r="B85" s="71" t="str">
        <f>' Dessert 1'!B7</f>
        <v>LT</v>
      </c>
      <c r="C85" s="72" t="str">
        <f>' Dessert 1'!C7</f>
        <v>Drinkmilch</v>
      </c>
      <c r="D85" s="106">
        <f>' Dessert 1'!D7</f>
        <v>0</v>
      </c>
      <c r="E85" s="69"/>
      <c r="G85" s="58"/>
      <c r="H85" s="58"/>
      <c r="I85" s="58"/>
      <c r="J85" s="58"/>
      <c r="K85" s="58"/>
      <c r="L85" s="58"/>
    </row>
    <row r="86" spans="1:12" ht="15" customHeight="1" x14ac:dyDescent="0.2">
      <c r="A86" s="70">
        <f>SUM(' Dessert 1'!A8)</f>
        <v>4</v>
      </c>
      <c r="B86" s="71" t="str">
        <f>' Dessert 1'!B8</f>
        <v>EL</v>
      </c>
      <c r="C86" s="72" t="str">
        <f>' Dessert 1'!C8</f>
        <v>Maisstärke</v>
      </c>
      <c r="D86" s="106">
        <f>' Dessert 1'!D8</f>
        <v>0</v>
      </c>
      <c r="E86" s="69"/>
      <c r="G86" s="58"/>
      <c r="H86" s="58"/>
      <c r="I86" s="58"/>
      <c r="J86" s="58"/>
      <c r="K86" s="58"/>
      <c r="L86" s="58"/>
    </row>
    <row r="87" spans="1:12" ht="15" customHeight="1" x14ac:dyDescent="0.2">
      <c r="A87" s="70">
        <f>SUM(' Dessert 1'!A9)</f>
        <v>0.4</v>
      </c>
      <c r="B87" s="71" t="str">
        <f>' Dessert 1'!B9</f>
        <v>LT</v>
      </c>
      <c r="C87" s="72" t="str">
        <f>' Dessert 1'!C9</f>
        <v>Vollrahm</v>
      </c>
      <c r="D87" s="106">
        <f>' Dessert 1'!D9</f>
        <v>0</v>
      </c>
      <c r="E87" s="69"/>
      <c r="G87" s="58"/>
      <c r="H87" s="58"/>
      <c r="I87" s="58"/>
      <c r="J87" s="58"/>
      <c r="K87" s="58"/>
      <c r="L87" s="58"/>
    </row>
    <row r="88" spans="1:12" ht="15" customHeight="1" x14ac:dyDescent="0.2">
      <c r="A88" s="70">
        <f>SUM(' Dessert 1'!A10)</f>
        <v>0.5</v>
      </c>
      <c r="B88" s="71" t="str">
        <f>' Dessert 1'!B10</f>
        <v>Bund</v>
      </c>
      <c r="C88" s="72" t="str">
        <f>' Dessert 1'!C10</f>
        <v>Frische Minze</v>
      </c>
      <c r="D88" s="106">
        <f>' Dessert 1'!D10</f>
        <v>0</v>
      </c>
      <c r="E88" s="69"/>
      <c r="G88" s="58"/>
      <c r="H88" s="58"/>
      <c r="I88" s="58"/>
      <c r="J88" s="58"/>
      <c r="K88" s="58"/>
      <c r="L88" s="58"/>
    </row>
    <row r="89" spans="1:12" ht="15" customHeight="1" x14ac:dyDescent="0.2">
      <c r="A89" s="70">
        <f>SUM(' Dessert 1'!A11)</f>
        <v>0</v>
      </c>
      <c r="B89" s="71">
        <f>' Dessert 1'!B11</f>
        <v>0</v>
      </c>
      <c r="C89" s="72">
        <f>' Dessert 1'!C11</f>
        <v>0</v>
      </c>
      <c r="D89" s="106">
        <f>' Dessert 1'!D11</f>
        <v>0</v>
      </c>
      <c r="E89" s="69"/>
      <c r="G89" s="58"/>
      <c r="H89" s="58"/>
      <c r="I89" s="58"/>
      <c r="J89" s="58"/>
      <c r="K89" s="58"/>
      <c r="L89" s="58"/>
    </row>
    <row r="90" spans="1:12" ht="15" customHeight="1" x14ac:dyDescent="0.2">
      <c r="A90" s="70">
        <f>SUM(' Dessert 1'!A12)</f>
        <v>0</v>
      </c>
      <c r="B90" s="71">
        <f>' Dessert 1'!B12</f>
        <v>0</v>
      </c>
      <c r="C90" s="72">
        <f>' Dessert 1'!C12</f>
        <v>0</v>
      </c>
      <c r="D90" s="106">
        <f>' Dessert 1'!D12</f>
        <v>0</v>
      </c>
      <c r="E90" s="69"/>
      <c r="G90" s="58"/>
      <c r="H90" s="58"/>
      <c r="I90" s="58"/>
      <c r="J90" s="58"/>
      <c r="K90" s="58"/>
      <c r="L90" s="58"/>
    </row>
    <row r="91" spans="1:12" ht="15" customHeight="1" x14ac:dyDescent="0.2">
      <c r="A91" s="70">
        <f>SUM(' Dessert 1'!A13)</f>
        <v>0</v>
      </c>
      <c r="B91" s="71">
        <f>' Dessert 1'!B13</f>
        <v>0</v>
      </c>
      <c r="C91" s="72">
        <f>' Dessert 1'!C13</f>
        <v>0</v>
      </c>
      <c r="D91" s="106">
        <f>' Dessert 1'!D13</f>
        <v>0</v>
      </c>
      <c r="E91" s="69"/>
      <c r="G91" s="58"/>
      <c r="H91" s="58"/>
      <c r="I91" s="58"/>
      <c r="J91" s="58"/>
      <c r="K91" s="58"/>
      <c r="L91" s="58"/>
    </row>
    <row r="92" spans="1:12" ht="15" customHeight="1" x14ac:dyDescent="0.2">
      <c r="A92" s="70">
        <f>SUM(' Dessert 1'!A14)</f>
        <v>0</v>
      </c>
      <c r="B92" s="71">
        <f>' Dessert 1'!B14</f>
        <v>0</v>
      </c>
      <c r="C92" s="249" t="str">
        <f>' Dessert 1'!C14</f>
        <v>Mandelkrokant</v>
      </c>
      <c r="D92" s="106">
        <f>' Dessert 1'!D14</f>
        <v>0</v>
      </c>
      <c r="E92" s="69"/>
      <c r="G92" s="58"/>
      <c r="H92" s="58"/>
      <c r="I92" s="58"/>
      <c r="J92" s="58"/>
      <c r="K92" s="58"/>
      <c r="L92" s="58"/>
    </row>
    <row r="93" spans="1:12" ht="15" customHeight="1" x14ac:dyDescent="0.2">
      <c r="A93" s="70">
        <f>SUM(' Dessert 1'!A15)</f>
        <v>0.2</v>
      </c>
      <c r="B93" s="71" t="str">
        <f>' Dessert 1'!B15</f>
        <v>KG</v>
      </c>
      <c r="C93" s="72" t="str">
        <f>' Dessert 1'!C15</f>
        <v xml:space="preserve">Zucker </v>
      </c>
      <c r="D93" s="106">
        <f>' Dessert 1'!D15</f>
        <v>0</v>
      </c>
      <c r="E93" s="69"/>
      <c r="G93" s="58"/>
      <c r="H93" s="58"/>
      <c r="I93" s="58"/>
      <c r="J93" s="58"/>
      <c r="K93" s="58"/>
      <c r="L93" s="58"/>
    </row>
    <row r="94" spans="1:12" ht="15" customHeight="1" x14ac:dyDescent="0.2">
      <c r="A94" s="70">
        <f>SUM(' Dessert 1'!A16)</f>
        <v>1</v>
      </c>
      <c r="B94" s="71" t="str">
        <f>' Dessert 1'!B16</f>
        <v>EL</v>
      </c>
      <c r="C94" s="72" t="str">
        <f>' Dessert 1'!C16</f>
        <v>Wasser</v>
      </c>
      <c r="D94" s="106">
        <f>' Dessert 1'!D16</f>
        <v>0</v>
      </c>
      <c r="E94" s="69"/>
      <c r="G94" s="58"/>
      <c r="H94" s="58"/>
      <c r="I94" s="58"/>
      <c r="J94" s="58"/>
      <c r="K94" s="58"/>
      <c r="L94" s="58"/>
    </row>
    <row r="95" spans="1:12" ht="15" customHeight="1" x14ac:dyDescent="0.2">
      <c r="A95" s="70">
        <f>SUM(' Dessert 1'!A17)</f>
        <v>0.05</v>
      </c>
      <c r="B95" s="71" t="str">
        <f>' Dessert 1'!B17</f>
        <v>KG</v>
      </c>
      <c r="C95" s="72" t="str">
        <f>' Dessert 1'!C17</f>
        <v>Butter</v>
      </c>
      <c r="D95" s="106">
        <f>' Dessert 1'!D17</f>
        <v>0</v>
      </c>
      <c r="E95" s="69"/>
      <c r="G95" s="58"/>
      <c r="H95" s="58"/>
      <c r="I95" s="58"/>
      <c r="J95" s="58"/>
      <c r="K95" s="58"/>
      <c r="L95" s="58"/>
    </row>
    <row r="96" spans="1:12" ht="15" customHeight="1" x14ac:dyDescent="0.2">
      <c r="A96" s="70">
        <f>SUM(' Dessert 1'!A18)</f>
        <v>0.05</v>
      </c>
      <c r="B96" s="71" t="str">
        <f>' Dessert 1'!B18</f>
        <v>KG</v>
      </c>
      <c r="C96" s="72" t="str">
        <f>' Dessert 1'!C18</f>
        <v>Mandel gerieben</v>
      </c>
      <c r="D96" s="106">
        <f>' Dessert 1'!D18</f>
        <v>0</v>
      </c>
      <c r="E96" s="69"/>
      <c r="G96" s="58"/>
      <c r="H96" s="58"/>
      <c r="I96" s="58"/>
      <c r="J96" s="58"/>
      <c r="K96" s="58"/>
      <c r="L96" s="58"/>
    </row>
    <row r="97" spans="1:12" ht="15" customHeight="1" x14ac:dyDescent="0.2">
      <c r="A97" s="70">
        <f>SUM(' Dessert 1'!A19)</f>
        <v>1</v>
      </c>
      <c r="B97" s="71" t="str">
        <f>' Dessert 1'!B19</f>
        <v>Prisen</v>
      </c>
      <c r="C97" s="72" t="str">
        <f>' Dessert 1'!C19</f>
        <v>Backpapier</v>
      </c>
      <c r="D97" s="106">
        <f>' Dessert 1'!D19</f>
        <v>0</v>
      </c>
      <c r="E97" s="69"/>
      <c r="G97" s="58"/>
      <c r="H97" s="58"/>
      <c r="I97" s="58"/>
      <c r="J97" s="58"/>
      <c r="K97" s="58"/>
      <c r="L97" s="58"/>
    </row>
    <row r="98" spans="1:12" ht="15" customHeight="1" x14ac:dyDescent="0.2">
      <c r="A98" s="73">
        <f>SUM(' Dessert 1'!A20)</f>
        <v>0</v>
      </c>
      <c r="B98" s="74">
        <f>' Dessert 1'!B20</f>
        <v>0</v>
      </c>
      <c r="C98" s="75">
        <f>' Dessert 1'!C20</f>
        <v>0</v>
      </c>
      <c r="D98" s="107">
        <f>' Dessert 1'!D20</f>
        <v>0</v>
      </c>
      <c r="E98" s="76"/>
      <c r="G98" s="58"/>
      <c r="H98" s="58"/>
      <c r="I98" s="58"/>
      <c r="J98" s="58"/>
      <c r="K98" s="58"/>
      <c r="L98" s="58"/>
    </row>
    <row r="99" spans="1:12" ht="18" customHeight="1" x14ac:dyDescent="0.2">
      <c r="A99" s="245" t="str">
        <f>'Salz und Zucker'!A2</f>
        <v>Kräutersalz 1</v>
      </c>
      <c r="B99" s="246"/>
      <c r="C99" s="247"/>
      <c r="D99" s="248"/>
      <c r="E99" s="85" t="s">
        <v>157</v>
      </c>
    </row>
    <row r="100" spans="1:12" ht="15" customHeight="1" x14ac:dyDescent="0.2">
      <c r="A100" s="70">
        <f>SUM('Salz und Zucker'!A4)</f>
        <v>1</v>
      </c>
      <c r="B100" s="71" t="str">
        <f>'Salz und Zucker'!B4:B4</f>
        <v>Kg</v>
      </c>
      <c r="C100" s="72" t="str">
        <f>'Salz und Zucker'!C4:C4</f>
        <v>Salz (ohne Jod)</v>
      </c>
      <c r="D100" s="106"/>
      <c r="E100" s="69"/>
      <c r="G100" s="58"/>
      <c r="H100" s="58"/>
      <c r="I100" s="58"/>
      <c r="J100" s="58"/>
      <c r="K100" s="58"/>
      <c r="L100" s="58"/>
    </row>
    <row r="101" spans="1:12" ht="15" customHeight="1" x14ac:dyDescent="0.2">
      <c r="A101" s="70">
        <f>SUM('Salz und Zucker'!A5)</f>
        <v>5</v>
      </c>
      <c r="B101" s="71" t="str">
        <f>'Salz und Zucker'!B5:B5</f>
        <v>Bund</v>
      </c>
      <c r="C101" s="72" t="str">
        <f>'Salz und Zucker'!C5:C5</f>
        <v>Getrocknete Kräuter</v>
      </c>
      <c r="D101" s="106"/>
      <c r="E101" s="251" t="s">
        <v>173</v>
      </c>
      <c r="G101" s="58"/>
      <c r="H101" s="58"/>
      <c r="I101" s="58"/>
      <c r="J101" s="58"/>
      <c r="K101" s="58"/>
      <c r="L101" s="58"/>
    </row>
    <row r="102" spans="1:12" ht="15" customHeight="1" x14ac:dyDescent="0.2">
      <c r="A102" s="70"/>
      <c r="B102" s="71"/>
      <c r="C102" s="72"/>
      <c r="D102" s="106"/>
      <c r="E102" s="69"/>
      <c r="G102" s="58"/>
      <c r="H102" s="58"/>
      <c r="I102" s="58"/>
      <c r="J102" s="58"/>
      <c r="K102" s="58"/>
      <c r="L102" s="58"/>
    </row>
    <row r="103" spans="1:12" ht="15" customHeight="1" x14ac:dyDescent="0.2">
      <c r="A103" s="245" t="e">
        <f>#REF!</f>
        <v>#REF!</v>
      </c>
      <c r="B103" s="246"/>
      <c r="C103" s="247"/>
      <c r="D103" s="248"/>
      <c r="E103" s="85" t="s">
        <v>157</v>
      </c>
      <c r="G103" s="58"/>
      <c r="H103" s="58"/>
      <c r="I103" s="58"/>
      <c r="J103" s="58"/>
      <c r="K103" s="58"/>
      <c r="L103" s="58"/>
    </row>
    <row r="104" spans="1:12" ht="15" customHeight="1" x14ac:dyDescent="0.2">
      <c r="A104" s="70" t="e">
        <f>SUM(#REF!)</f>
        <v>#REF!</v>
      </c>
      <c r="B104" s="71" t="e">
        <f>#REF!</f>
        <v>#REF!</v>
      </c>
      <c r="C104" s="72" t="e">
        <f>#REF!</f>
        <v>#REF!</v>
      </c>
      <c r="D104" s="106"/>
      <c r="E104" s="69"/>
      <c r="G104" s="58"/>
      <c r="H104" s="58"/>
      <c r="I104" s="58"/>
      <c r="J104" s="58"/>
      <c r="K104" s="58"/>
      <c r="L104" s="58"/>
    </row>
    <row r="105" spans="1:12" ht="15" customHeight="1" x14ac:dyDescent="0.2">
      <c r="A105" s="70" t="e">
        <f>SUM(#REF!)</f>
        <v>#REF!</v>
      </c>
      <c r="B105" s="71" t="e">
        <f>#REF!</f>
        <v>#REF!</v>
      </c>
      <c r="C105" s="72" t="e">
        <f>#REF!</f>
        <v>#REF!</v>
      </c>
      <c r="D105" s="106"/>
      <c r="E105" s="251" t="s">
        <v>173</v>
      </c>
      <c r="G105" s="58"/>
      <c r="H105" s="58"/>
      <c r="I105" s="58"/>
      <c r="J105" s="58"/>
      <c r="K105" s="58"/>
      <c r="L105" s="58"/>
    </row>
    <row r="106" spans="1:12" ht="15" customHeight="1" x14ac:dyDescent="0.2">
      <c r="A106" s="70"/>
      <c r="B106" s="71"/>
      <c r="C106" s="72"/>
      <c r="D106" s="106"/>
      <c r="E106" s="69"/>
      <c r="G106" s="58"/>
      <c r="H106" s="58"/>
      <c r="I106" s="58"/>
      <c r="J106" s="58"/>
      <c r="K106" s="58"/>
      <c r="L106" s="58"/>
    </row>
    <row r="107" spans="1:12" ht="15" customHeight="1" x14ac:dyDescent="0.2">
      <c r="A107" s="245" t="e">
        <f>#REF!</f>
        <v>#REF!</v>
      </c>
      <c r="B107" s="246"/>
      <c r="C107" s="247"/>
      <c r="D107" s="248"/>
      <c r="E107" s="85" t="s">
        <v>157</v>
      </c>
      <c r="G107" s="58"/>
      <c r="H107" s="58"/>
      <c r="I107" s="58"/>
      <c r="J107" s="58"/>
      <c r="K107" s="58"/>
      <c r="L107" s="58"/>
    </row>
    <row r="108" spans="1:12" ht="15" customHeight="1" x14ac:dyDescent="0.2">
      <c r="A108" s="70" t="e">
        <f>SUM(#REF!)</f>
        <v>#REF!</v>
      </c>
      <c r="B108" s="71" t="e">
        <f>#REF!</f>
        <v>#REF!</v>
      </c>
      <c r="C108" s="72" t="e">
        <f>#REF!</f>
        <v>#REF!</v>
      </c>
      <c r="D108" s="106"/>
      <c r="E108" s="69"/>
      <c r="G108" s="58"/>
      <c r="H108" s="58"/>
      <c r="I108" s="58"/>
      <c r="J108" s="58"/>
      <c r="K108" s="58"/>
      <c r="L108" s="58"/>
    </row>
    <row r="109" spans="1:12" ht="15" customHeight="1" x14ac:dyDescent="0.2">
      <c r="A109" s="70" t="e">
        <f>SUM(#REF!)</f>
        <v>#REF!</v>
      </c>
      <c r="B109" s="71" t="e">
        <f>#REF!</f>
        <v>#REF!</v>
      </c>
      <c r="C109" s="72" t="e">
        <f>#REF!</f>
        <v>#REF!</v>
      </c>
      <c r="D109" s="106"/>
      <c r="E109" s="251" t="s">
        <v>173</v>
      </c>
      <c r="G109" s="58"/>
      <c r="H109" s="58"/>
      <c r="I109" s="58"/>
      <c r="J109" s="58"/>
      <c r="K109" s="58"/>
      <c r="L109" s="58"/>
    </row>
    <row r="110" spans="1:12" ht="15" customHeight="1" x14ac:dyDescent="0.2">
      <c r="A110" s="70"/>
      <c r="B110" s="71"/>
      <c r="C110" s="72"/>
      <c r="D110" s="106"/>
      <c r="E110" s="69"/>
      <c r="G110" s="58"/>
      <c r="H110" s="58"/>
      <c r="I110" s="58"/>
      <c r="J110" s="58"/>
      <c r="K110" s="58"/>
      <c r="L110" s="58"/>
    </row>
    <row r="111" spans="1:12" ht="15" customHeight="1" x14ac:dyDescent="0.2">
      <c r="A111" s="70"/>
      <c r="B111" s="71"/>
      <c r="C111" s="72"/>
      <c r="D111" s="106"/>
      <c r="E111" s="69"/>
      <c r="G111" s="58"/>
      <c r="H111" s="58"/>
      <c r="I111" s="58"/>
      <c r="J111" s="58"/>
      <c r="K111" s="58"/>
      <c r="L111" s="58"/>
    </row>
    <row r="112" spans="1:12" ht="15" customHeight="1" x14ac:dyDescent="0.2">
      <c r="A112" s="70"/>
      <c r="B112" s="71"/>
      <c r="C112" s="72"/>
      <c r="D112" s="106"/>
      <c r="E112" s="69"/>
      <c r="G112" s="58"/>
      <c r="H112" s="58"/>
      <c r="I112" s="58"/>
      <c r="J112" s="58"/>
      <c r="K112" s="58"/>
      <c r="L112" s="58"/>
    </row>
    <row r="113" spans="1:12" ht="26.25" customHeight="1" x14ac:dyDescent="0.2">
      <c r="A113" s="109"/>
      <c r="B113" s="110"/>
      <c r="C113" s="111"/>
      <c r="D113" s="111"/>
      <c r="E113" s="112"/>
    </row>
    <row r="114" spans="1:12" ht="26.25" customHeight="1" x14ac:dyDescent="0.2">
      <c r="A114" s="245" t="s">
        <v>175</v>
      </c>
      <c r="B114" s="246"/>
      <c r="C114" s="247"/>
      <c r="D114" s="248"/>
      <c r="E114" s="85" t="s">
        <v>157</v>
      </c>
    </row>
    <row r="115" spans="1:12" ht="15" customHeight="1" x14ac:dyDescent="0.2">
      <c r="A115" s="70">
        <v>1</v>
      </c>
      <c r="B115" s="71" t="s">
        <v>27</v>
      </c>
      <c r="C115" s="72" t="s">
        <v>176</v>
      </c>
      <c r="D115" s="106"/>
      <c r="E115" s="69"/>
      <c r="G115" s="58"/>
      <c r="H115" s="58"/>
      <c r="I115" s="58"/>
      <c r="J115" s="58"/>
      <c r="K115" s="58"/>
      <c r="L115" s="58"/>
    </row>
    <row r="116" spans="1:12" ht="15" customHeight="1" x14ac:dyDescent="0.2">
      <c r="A116" s="70">
        <v>4</v>
      </c>
      <c r="B116" s="71" t="s">
        <v>27</v>
      </c>
      <c r="C116" s="72" t="s">
        <v>177</v>
      </c>
      <c r="D116" s="106"/>
      <c r="E116" s="69"/>
      <c r="G116" s="58"/>
      <c r="H116" s="58"/>
      <c r="I116" s="58"/>
      <c r="J116" s="58"/>
      <c r="K116" s="58"/>
      <c r="L116" s="58"/>
    </row>
    <row r="117" spans="1:12" ht="15" customHeight="1" x14ac:dyDescent="0.2">
      <c r="A117" s="70">
        <f>SUM('Beilage 1'!A32)</f>
        <v>0</v>
      </c>
      <c r="B117" s="71">
        <f>'Beilage 1'!B32</f>
        <v>0</v>
      </c>
      <c r="C117" s="72">
        <f>'Beilage 1'!C32</f>
        <v>0</v>
      </c>
      <c r="D117" s="106"/>
      <c r="E117" s="69"/>
      <c r="G117" s="58"/>
      <c r="H117" s="58"/>
      <c r="I117" s="58"/>
      <c r="J117" s="58"/>
      <c r="K117" s="58"/>
      <c r="L117" s="58"/>
    </row>
    <row r="118" spans="1:12" ht="15" customHeight="1" x14ac:dyDescent="0.2">
      <c r="A118" s="70"/>
      <c r="B118" s="71"/>
      <c r="C118" s="72"/>
      <c r="D118" s="106"/>
      <c r="E118" s="69"/>
      <c r="G118" s="58"/>
      <c r="H118" s="58"/>
      <c r="I118" s="58"/>
      <c r="J118" s="58"/>
      <c r="K118" s="58"/>
      <c r="L118" s="58"/>
    </row>
  </sheetData>
  <phoneticPr fontId="0" type="noConversion"/>
  <pageMargins left="0.58333333333333337" right="0.23" top="0.25187500000000002" bottom="0.32291666666666669" header="0.25" footer="0.19685039370078741"/>
  <pageSetup paperSize="9" scale="93" orientation="portrait" r:id="rId1"/>
  <headerFooter alignWithMargins="0"/>
  <rowBreaks count="2" manualBreakCount="2">
    <brk id="42" max="4" man="1"/>
    <brk id="119" max="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showZeros="0" zoomScaleNormal="100" workbookViewId="0">
      <selection activeCell="D18" sqref="D18"/>
    </sheetView>
  </sheetViews>
  <sheetFormatPr baseColWidth="10" defaultColWidth="9.140625" defaultRowHeight="12.75" outlineLevelCol="1" x14ac:dyDescent="0.2"/>
  <cols>
    <col min="1" max="1" width="10" style="177" customWidth="1"/>
    <col min="2" max="2" width="9" style="177" customWidth="1"/>
    <col min="3" max="3" width="30.42578125" style="177" customWidth="1"/>
    <col min="4" max="4" width="15.85546875" style="177" customWidth="1"/>
    <col min="5" max="5" width="14.42578125" style="215" customWidth="1"/>
    <col min="6" max="6" width="14.7109375" style="177" customWidth="1"/>
    <col min="7" max="7" width="2.28515625" style="177" customWidth="1"/>
    <col min="8" max="8" width="2.42578125" style="177" customWidth="1"/>
    <col min="9" max="9" width="13.140625" style="217" customWidth="1" outlineLevel="1"/>
    <col min="10" max="10" width="10.42578125" style="177" customWidth="1" outlineLevel="1"/>
    <col min="11" max="11" width="2.42578125" style="177" customWidth="1"/>
    <col min="12" max="12" width="6.7109375" style="178" bestFit="1" customWidth="1"/>
    <col min="13" max="13" width="9.140625" style="177" customWidth="1"/>
    <col min="14" max="14" width="5.42578125" style="177" customWidth="1"/>
    <col min="15" max="16384" width="9.140625" style="177"/>
  </cols>
  <sheetData>
    <row r="1" spans="1:13" x14ac:dyDescent="0.2">
      <c r="A1" s="173"/>
      <c r="B1" s="173"/>
      <c r="C1" s="173"/>
      <c r="D1" s="173"/>
      <c r="E1" s="174" t="s">
        <v>19</v>
      </c>
      <c r="F1" s="175">
        <f>SUM([1]Menu!B3)</f>
        <v>0</v>
      </c>
      <c r="G1" s="176"/>
      <c r="I1" s="299" t="s">
        <v>5</v>
      </c>
      <c r="J1" s="300"/>
    </row>
    <row r="2" spans="1:13" s="183" customFormat="1" ht="23.25" customHeight="1" x14ac:dyDescent="0.2">
      <c r="A2" s="179" t="s">
        <v>151</v>
      </c>
      <c r="B2" s="180"/>
      <c r="C2" s="180"/>
      <c r="D2" s="181"/>
      <c r="E2" s="226" t="s">
        <v>20</v>
      </c>
      <c r="F2" s="182">
        <f>Menu!B19</f>
        <v>5</v>
      </c>
      <c r="I2" s="184">
        <v>1</v>
      </c>
      <c r="J2" s="185" t="s">
        <v>2</v>
      </c>
      <c r="L2" s="186"/>
    </row>
    <row r="3" spans="1:13" ht="21" customHeight="1" x14ac:dyDescent="0.2">
      <c r="A3" s="187" t="s">
        <v>1</v>
      </c>
      <c r="B3" s="188" t="s">
        <v>0</v>
      </c>
      <c r="C3" s="189" t="s">
        <v>10</v>
      </c>
      <c r="D3" s="190" t="s">
        <v>8</v>
      </c>
      <c r="E3" s="191" t="s">
        <v>6</v>
      </c>
      <c r="F3" s="192" t="s">
        <v>7</v>
      </c>
      <c r="I3" s="191" t="s">
        <v>11</v>
      </c>
      <c r="J3" s="193" t="s">
        <v>3</v>
      </c>
      <c r="M3" s="183"/>
    </row>
    <row r="4" spans="1:13" ht="21.75" customHeight="1" x14ac:dyDescent="0.2">
      <c r="A4" s="194">
        <f>$F$2*J4</f>
        <v>1</v>
      </c>
      <c r="B4" s="195" t="s">
        <v>25</v>
      </c>
      <c r="C4" s="196" t="s">
        <v>152</v>
      </c>
      <c r="D4" s="197"/>
      <c r="E4" s="227"/>
      <c r="F4" s="198">
        <f>SUM(E4*A4)</f>
        <v>0</v>
      </c>
      <c r="I4" s="219">
        <v>0.2</v>
      </c>
      <c r="J4" s="220">
        <f t="shared" ref="J4:J21" si="0">I4/$I$2</f>
        <v>0.2</v>
      </c>
      <c r="M4" s="183"/>
    </row>
    <row r="5" spans="1:13" ht="21.75" customHeight="1" x14ac:dyDescent="0.2">
      <c r="A5" s="234">
        <f t="shared" ref="A5:A11" si="1">$F$2*J5</f>
        <v>5</v>
      </c>
      <c r="B5" s="200" t="s">
        <v>22</v>
      </c>
      <c r="C5" s="201" t="s">
        <v>185</v>
      </c>
      <c r="D5" s="202"/>
      <c r="E5" s="228"/>
      <c r="F5" s="203">
        <f t="shared" ref="F5:F21" si="2">SUM(E5*A5)</f>
        <v>0</v>
      </c>
      <c r="I5" s="235">
        <v>1</v>
      </c>
      <c r="J5" s="222">
        <f t="shared" si="0"/>
        <v>1</v>
      </c>
      <c r="M5" s="183"/>
    </row>
    <row r="6" spans="1:13" ht="21.75" customHeight="1" x14ac:dyDescent="0.2">
      <c r="A6" s="199">
        <f t="shared" si="1"/>
        <v>0</v>
      </c>
      <c r="B6" s="200"/>
      <c r="C6" s="201"/>
      <c r="D6" s="202"/>
      <c r="E6" s="228"/>
      <c r="F6" s="203">
        <f t="shared" si="2"/>
        <v>0</v>
      </c>
      <c r="I6" s="221"/>
      <c r="J6" s="222">
        <f t="shared" si="0"/>
        <v>0</v>
      </c>
      <c r="M6" s="183"/>
    </row>
    <row r="7" spans="1:13" ht="21.75" customHeight="1" x14ac:dyDescent="0.2">
      <c r="A7" s="179" t="s">
        <v>153</v>
      </c>
      <c r="B7" s="180"/>
      <c r="C7" s="180"/>
      <c r="D7" s="181"/>
      <c r="E7" s="226" t="s">
        <v>20</v>
      </c>
      <c r="F7" s="182">
        <f>Menu!B24</f>
        <v>0</v>
      </c>
      <c r="G7" s="183"/>
      <c r="H7" s="183"/>
      <c r="I7" s="184">
        <v>1</v>
      </c>
      <c r="J7" s="185" t="s">
        <v>2</v>
      </c>
      <c r="M7" s="183"/>
    </row>
    <row r="8" spans="1:13" ht="21.75" customHeight="1" x14ac:dyDescent="0.2">
      <c r="A8" s="187" t="s">
        <v>1</v>
      </c>
      <c r="B8" s="188" t="s">
        <v>0</v>
      </c>
      <c r="C8" s="189" t="s">
        <v>10</v>
      </c>
      <c r="D8" s="190" t="s">
        <v>8</v>
      </c>
      <c r="E8" s="252" t="s">
        <v>6</v>
      </c>
      <c r="F8" s="192" t="s">
        <v>7</v>
      </c>
      <c r="I8" s="252" t="s">
        <v>11</v>
      </c>
      <c r="J8" s="193" t="s">
        <v>3</v>
      </c>
      <c r="M8" s="183"/>
    </row>
    <row r="9" spans="1:13" ht="21.75" customHeight="1" x14ac:dyDescent="0.2">
      <c r="A9" s="194">
        <f>$F$2*J9</f>
        <v>1</v>
      </c>
      <c r="B9" s="195" t="s">
        <v>25</v>
      </c>
      <c r="C9" s="196" t="s">
        <v>152</v>
      </c>
      <c r="D9" s="197"/>
      <c r="E9" s="227"/>
      <c r="F9" s="198">
        <f>SUM(E9*A9)</f>
        <v>0</v>
      </c>
      <c r="I9" s="219">
        <v>0.2</v>
      </c>
      <c r="J9" s="220">
        <f t="shared" ref="J9:J10" si="3">I9/$I$2</f>
        <v>0.2</v>
      </c>
      <c r="M9" s="183"/>
    </row>
    <row r="10" spans="1:13" ht="21.75" customHeight="1" x14ac:dyDescent="0.2">
      <c r="A10" s="234">
        <f t="shared" ref="A10" si="4">$F$2*J10</f>
        <v>2.5</v>
      </c>
      <c r="B10" s="200" t="s">
        <v>22</v>
      </c>
      <c r="C10" s="201" t="s">
        <v>185</v>
      </c>
      <c r="D10" s="202"/>
      <c r="E10" s="228"/>
      <c r="F10" s="203">
        <f t="shared" ref="F10" si="5">SUM(E10*A10)</f>
        <v>0</v>
      </c>
      <c r="I10" s="235">
        <v>0.5</v>
      </c>
      <c r="J10" s="222">
        <f t="shared" si="3"/>
        <v>0.5</v>
      </c>
      <c r="M10" s="183"/>
    </row>
    <row r="11" spans="1:13" ht="21.75" customHeight="1" x14ac:dyDescent="0.2">
      <c r="A11" s="199">
        <f t="shared" si="1"/>
        <v>0</v>
      </c>
      <c r="B11" s="200"/>
      <c r="C11" s="201"/>
      <c r="D11" s="202"/>
      <c r="E11" s="228"/>
      <c r="F11" s="203">
        <f t="shared" si="2"/>
        <v>0</v>
      </c>
      <c r="I11" s="221"/>
      <c r="J11" s="222">
        <f t="shared" si="0"/>
        <v>0</v>
      </c>
      <c r="M11" s="183"/>
    </row>
    <row r="12" spans="1:13" ht="21.75" customHeight="1" x14ac:dyDescent="0.2">
      <c r="A12" s="179" t="s">
        <v>156</v>
      </c>
      <c r="B12" s="180"/>
      <c r="C12" s="180"/>
      <c r="D12" s="181"/>
      <c r="E12" s="226" t="s">
        <v>20</v>
      </c>
      <c r="F12" s="182">
        <f>Menu!B29</f>
        <v>0</v>
      </c>
      <c r="G12" s="183"/>
      <c r="H12" s="183"/>
      <c r="I12" s="184">
        <v>1</v>
      </c>
      <c r="J12" s="185" t="s">
        <v>2</v>
      </c>
      <c r="M12" s="183"/>
    </row>
    <row r="13" spans="1:13" ht="21.75" customHeight="1" x14ac:dyDescent="0.2">
      <c r="A13" s="187" t="s">
        <v>1</v>
      </c>
      <c r="B13" s="188" t="s">
        <v>0</v>
      </c>
      <c r="C13" s="189" t="s">
        <v>10</v>
      </c>
      <c r="D13" s="190" t="s">
        <v>8</v>
      </c>
      <c r="E13" s="218" t="s">
        <v>6</v>
      </c>
      <c r="F13" s="192" t="s">
        <v>7</v>
      </c>
      <c r="I13" s="252" t="s">
        <v>11</v>
      </c>
      <c r="J13" s="193" t="s">
        <v>3</v>
      </c>
      <c r="M13" s="183"/>
    </row>
    <row r="14" spans="1:13" ht="21.75" customHeight="1" x14ac:dyDescent="0.2">
      <c r="A14" s="194">
        <f>$F$2*J14</f>
        <v>1</v>
      </c>
      <c r="B14" s="195" t="s">
        <v>25</v>
      </c>
      <c r="C14" s="196" t="s">
        <v>154</v>
      </c>
      <c r="D14" s="197"/>
      <c r="E14" s="227"/>
      <c r="F14" s="198">
        <f>SUM(E14*A14)</f>
        <v>0</v>
      </c>
      <c r="I14" s="219">
        <v>0.2</v>
      </c>
      <c r="J14" s="220">
        <f t="shared" ref="J14:J15" si="6">I14/$I$2</f>
        <v>0.2</v>
      </c>
      <c r="M14" s="183"/>
    </row>
    <row r="15" spans="1:13" ht="21.75" customHeight="1" x14ac:dyDescent="0.2">
      <c r="A15" s="234">
        <f t="shared" ref="A15" si="7">$F$2*J15</f>
        <v>0.1</v>
      </c>
      <c r="B15" s="200" t="s">
        <v>25</v>
      </c>
      <c r="C15" s="201" t="s">
        <v>155</v>
      </c>
      <c r="D15" s="202"/>
      <c r="E15" s="228"/>
      <c r="F15" s="203">
        <f t="shared" ref="F15" si="8">SUM(E15*A15)</f>
        <v>0</v>
      </c>
      <c r="I15" s="250">
        <v>0.02</v>
      </c>
      <c r="J15" s="222">
        <f t="shared" si="6"/>
        <v>0.02</v>
      </c>
      <c r="M15" s="183"/>
    </row>
    <row r="16" spans="1:13" ht="21.75" customHeight="1" x14ac:dyDescent="0.2">
      <c r="A16" s="199"/>
      <c r="B16" s="200"/>
      <c r="C16" s="201"/>
      <c r="D16" s="202"/>
      <c r="E16" s="228"/>
      <c r="F16" s="203">
        <f t="shared" si="2"/>
        <v>0</v>
      </c>
      <c r="I16" s="221"/>
      <c r="J16" s="222"/>
      <c r="M16" s="183"/>
    </row>
    <row r="17" spans="1:13" ht="21.75" customHeight="1" x14ac:dyDescent="0.2">
      <c r="A17" s="199">
        <f t="shared" ref="A17:A18" si="9">ROUND(SUM(J17*$F$2),2)</f>
        <v>0</v>
      </c>
      <c r="B17" s="204"/>
      <c r="C17" s="205"/>
      <c r="D17" s="202"/>
      <c r="E17" s="228"/>
      <c r="F17" s="203">
        <f t="shared" si="2"/>
        <v>0</v>
      </c>
      <c r="I17" s="223"/>
      <c r="J17" s="222"/>
      <c r="M17" s="183"/>
    </row>
    <row r="18" spans="1:13" ht="21.75" customHeight="1" x14ac:dyDescent="0.2">
      <c r="A18" s="199">
        <f t="shared" si="9"/>
        <v>0</v>
      </c>
      <c r="B18" s="204"/>
      <c r="C18" s="205"/>
      <c r="D18" s="202"/>
      <c r="E18" s="228"/>
      <c r="F18" s="203">
        <f t="shared" si="2"/>
        <v>0</v>
      </c>
      <c r="I18" s="223"/>
      <c r="J18" s="222">
        <f t="shared" si="0"/>
        <v>0</v>
      </c>
      <c r="M18" s="183"/>
    </row>
    <row r="19" spans="1:13" ht="21.75" customHeight="1" x14ac:dyDescent="0.2">
      <c r="A19" s="199">
        <f>ROUND(SUM(J19*$F$2),2)</f>
        <v>0</v>
      </c>
      <c r="B19" s="206"/>
      <c r="C19" s="207"/>
      <c r="D19" s="208"/>
      <c r="E19" s="229"/>
      <c r="F19" s="209"/>
      <c r="I19" s="223"/>
      <c r="J19" s="222"/>
      <c r="M19" s="183"/>
    </row>
    <row r="20" spans="1:13" ht="21.75" customHeight="1" x14ac:dyDescent="0.2">
      <c r="A20" s="199">
        <f>ROUND(SUM(J20*$F$2),2)</f>
        <v>0</v>
      </c>
      <c r="B20" s="206"/>
      <c r="C20" s="207"/>
      <c r="D20" s="208"/>
      <c r="E20" s="229"/>
      <c r="F20" s="209"/>
      <c r="I20" s="223"/>
      <c r="J20" s="222"/>
      <c r="M20" s="183"/>
    </row>
    <row r="21" spans="1:13" ht="21.75" customHeight="1" x14ac:dyDescent="0.2">
      <c r="A21" s="210">
        <f>ROUND(SUM(J21*$F$2),2)</f>
        <v>0</v>
      </c>
      <c r="B21" s="211"/>
      <c r="C21" s="212"/>
      <c r="D21" s="213"/>
      <c r="E21" s="230"/>
      <c r="F21" s="214">
        <f t="shared" si="2"/>
        <v>0</v>
      </c>
      <c r="I21" s="224"/>
      <c r="J21" s="225">
        <f t="shared" si="0"/>
        <v>0</v>
      </c>
    </row>
    <row r="22" spans="1:13" ht="26.25" customHeight="1" x14ac:dyDescent="0.2">
      <c r="A22" s="97"/>
      <c r="B22" s="98"/>
      <c r="C22" s="98"/>
      <c r="D22" s="98"/>
      <c r="E22" s="98"/>
      <c r="F22" s="231"/>
      <c r="I22" s="178"/>
      <c r="J22" s="178"/>
      <c r="K22" s="178"/>
    </row>
    <row r="23" spans="1:13" ht="26.25" customHeight="1" x14ac:dyDescent="0.2">
      <c r="A23" s="99"/>
      <c r="B23" s="100"/>
      <c r="C23" s="100"/>
      <c r="D23" s="100"/>
      <c r="E23" s="100"/>
      <c r="F23" s="232"/>
    </row>
    <row r="24" spans="1:13" ht="26.25" customHeight="1" x14ac:dyDescent="0.2">
      <c r="A24" s="99"/>
      <c r="B24" s="100"/>
      <c r="C24" s="100"/>
      <c r="D24" s="100"/>
      <c r="E24" s="100"/>
      <c r="F24" s="232"/>
      <c r="L24" s="177"/>
    </row>
    <row r="25" spans="1:13" ht="26.25" customHeight="1" x14ac:dyDescent="0.2">
      <c r="A25" s="99"/>
      <c r="B25" s="100"/>
      <c r="C25" s="100"/>
      <c r="D25" s="100"/>
      <c r="E25" s="100"/>
      <c r="F25" s="232"/>
      <c r="L25" s="177"/>
    </row>
    <row r="26" spans="1:13" ht="26.25" customHeight="1" x14ac:dyDescent="0.2">
      <c r="A26" s="99"/>
      <c r="B26" s="100"/>
      <c r="C26" s="100"/>
      <c r="D26" s="100"/>
      <c r="E26" s="100"/>
      <c r="F26" s="232"/>
      <c r="L26" s="177"/>
    </row>
    <row r="27" spans="1:13" ht="26.25" customHeight="1" x14ac:dyDescent="0.2">
      <c r="A27" s="99"/>
      <c r="B27" s="100"/>
      <c r="C27" s="100"/>
      <c r="D27" s="100"/>
      <c r="E27" s="100"/>
      <c r="F27" s="232"/>
      <c r="L27" s="177"/>
    </row>
    <row r="28" spans="1:13" ht="26.25" customHeight="1" x14ac:dyDescent="0.2">
      <c r="A28" s="99"/>
      <c r="B28" s="100"/>
      <c r="C28" s="100"/>
      <c r="D28" s="100"/>
      <c r="E28" s="100"/>
      <c r="F28" s="232"/>
      <c r="L28" s="177"/>
    </row>
    <row r="29" spans="1:13" ht="26.25" customHeight="1" x14ac:dyDescent="0.2">
      <c r="A29" s="99"/>
      <c r="B29" s="100"/>
      <c r="C29" s="100"/>
      <c r="D29" s="100"/>
      <c r="E29" s="100"/>
      <c r="F29" s="232"/>
      <c r="L29" s="177"/>
    </row>
    <row r="30" spans="1:13" ht="26.25" customHeight="1" x14ac:dyDescent="0.2">
      <c r="A30" s="99"/>
      <c r="B30" s="100"/>
      <c r="C30" s="100"/>
      <c r="D30" s="100"/>
      <c r="E30" s="100"/>
      <c r="F30" s="232"/>
      <c r="L30" s="177"/>
    </row>
    <row r="31" spans="1:13" ht="26.25" customHeight="1" x14ac:dyDescent="0.2">
      <c r="A31" s="99"/>
      <c r="B31" s="100"/>
      <c r="C31" s="100"/>
      <c r="D31" s="100"/>
      <c r="E31" s="100"/>
      <c r="F31" s="232"/>
      <c r="L31" s="177"/>
    </row>
    <row r="32" spans="1:13" ht="26.25" customHeight="1" x14ac:dyDescent="0.2">
      <c r="A32" s="102"/>
      <c r="B32" s="103"/>
      <c r="C32" s="103"/>
      <c r="D32" s="103"/>
      <c r="E32" s="103"/>
      <c r="F32" s="233"/>
      <c r="L32" s="177"/>
    </row>
    <row r="33" spans="12:12" x14ac:dyDescent="0.2">
      <c r="L33" s="216"/>
    </row>
    <row r="34" spans="12:12" x14ac:dyDescent="0.2">
      <c r="L34" s="177"/>
    </row>
    <row r="35" spans="12:12" x14ac:dyDescent="0.2">
      <c r="L35" s="216"/>
    </row>
    <row r="36" spans="12:12" x14ac:dyDescent="0.2">
      <c r="L36" s="177"/>
    </row>
    <row r="37" spans="12:12" x14ac:dyDescent="0.2">
      <c r="L37" s="216"/>
    </row>
    <row r="38" spans="12:12" x14ac:dyDescent="0.2">
      <c r="L38" s="177"/>
    </row>
    <row r="39" spans="12:12" x14ac:dyDescent="0.2">
      <c r="L39" s="177"/>
    </row>
    <row r="40" spans="12:12" x14ac:dyDescent="0.2">
      <c r="L40" s="177"/>
    </row>
    <row r="41" spans="12:12" x14ac:dyDescent="0.2">
      <c r="L41" s="177"/>
    </row>
  </sheetData>
  <mergeCells count="1">
    <mergeCell ref="I1:J1"/>
  </mergeCells>
  <pageMargins left="0.62992125984251968" right="0.31496062992125984" top="0.39370078740157483" bottom="0.43307086614173229" header="0.23622047244094491" footer="0.19685039370078741"/>
  <pageSetup paperSize="9" scale="76" orientation="portrait" r:id="rId1"/>
  <headerFooter alignWithMargins="0">
    <oddFooter>&amp;R&amp;8 7_HKZ/&amp;F/&amp;A/&amp;D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Menu</vt:lpstr>
      <vt:lpstr>Vorspeise</vt:lpstr>
      <vt:lpstr>Hauptgang 1</vt:lpstr>
      <vt:lpstr>Hauptgang 2</vt:lpstr>
      <vt:lpstr>Haupgang 3</vt:lpstr>
      <vt:lpstr>Haupgang 4</vt:lpstr>
      <vt:lpstr>Beilage 1</vt:lpstr>
      <vt:lpstr> Dessert 1</vt:lpstr>
      <vt:lpstr> Dessert 2</vt:lpstr>
      <vt:lpstr>Einkaufsliste</vt:lpstr>
      <vt:lpstr>Salz und Zucker</vt:lpstr>
      <vt:lpstr>' Dessert 1'!Druckbereich</vt:lpstr>
      <vt:lpstr>' Dessert 2'!Druckbereich</vt:lpstr>
      <vt:lpstr>'Beilage 1'!Druckbereich</vt:lpstr>
      <vt:lpstr>Einkaufsliste!Druckbereich</vt:lpstr>
      <vt:lpstr>'Haupgang 3'!Druckbereich</vt:lpstr>
      <vt:lpstr>'Haupgang 4'!Druckbereich</vt:lpstr>
      <vt:lpstr>'Hauptgang 1'!Druckbereich</vt:lpstr>
      <vt:lpstr>'Hauptgang 2'!Druckbereich</vt:lpstr>
      <vt:lpstr>Menu!Druckbereich</vt:lpstr>
      <vt:lpstr>'Salz und Zucker'!Druckbereich</vt:lpstr>
      <vt:lpstr>Vorspeise!Druckbereich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2015-11-09T17:40:30Z</cp:lastPrinted>
  <dcterms:created xsi:type="dcterms:W3CDTF">1999-10-19T11:12:44Z</dcterms:created>
  <dcterms:modified xsi:type="dcterms:W3CDTF">2015-11-15T14:54:32Z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